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15"/>
  </bookViews>
  <sheets>
    <sheet name="预算收入" sheetId="2" r:id="rId1"/>
  </sheets>
  <externalReferences>
    <externalReference r:id="rId2"/>
    <externalReference r:id="rId3"/>
  </externalReferences>
  <definedNames>
    <definedName name="_xlnm.Print_Titles" localSheetId="0">预算收入!$2:$4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<sst xmlns="http://schemas.openxmlformats.org/spreadsheetml/2006/main" count="59" uniqueCount="52">
  <si>
    <t>2021年区本级地方财政收入明细表</t>
  </si>
  <si>
    <t>单位：万元</t>
  </si>
  <si>
    <r>
      <rPr>
        <sz val="12"/>
        <rFont val="宋体"/>
        <charset val="134"/>
      </rPr>
      <t>收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入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项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目</t>
    </r>
  </si>
  <si>
    <t>年度预算</t>
  </si>
  <si>
    <t>备注</t>
  </si>
  <si>
    <t>一、税收收入</t>
  </si>
  <si>
    <t xml:space="preserve">1、增值税 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</si>
  <si>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</si>
  <si>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</si>
  <si>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</si>
  <si>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</si>
  <si>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</si>
  <si>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</si>
  <si>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</si>
  <si>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</si>
  <si>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</si>
  <si>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</si>
  <si>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 xml:space="preserve">12、契    税 </t>
  </si>
  <si>
    <t>13、其他税收收入</t>
  </si>
  <si>
    <t>二、非税收入</t>
  </si>
  <si>
    <t>1、专项收入</t>
  </si>
  <si>
    <t xml:space="preserve"> 其中： 教育费附加收入</t>
  </si>
  <si>
    <t xml:space="preserve">        地方教育费附加</t>
  </si>
  <si>
    <t xml:space="preserve">        残疾人就业保障金</t>
  </si>
  <si>
    <t xml:space="preserve">         森林植被恢复费</t>
  </si>
  <si>
    <t xml:space="preserve">        教育资金收入</t>
  </si>
  <si>
    <t xml:space="preserve">        农田水利建设资金收入</t>
  </si>
  <si>
    <t xml:space="preserve">        水利建设专项收入</t>
  </si>
  <si>
    <t xml:space="preserve">        育林基金收入</t>
  </si>
  <si>
    <t>2、行政事业性收费收入</t>
  </si>
  <si>
    <t>3、罚没收入</t>
  </si>
  <si>
    <t>4、国有资源有偿使用收入</t>
  </si>
  <si>
    <t>5、其他收入</t>
  </si>
  <si>
    <t>合         计</t>
  </si>
  <si>
    <t>附：1、国税部门收入</t>
  </si>
  <si>
    <t xml:space="preserve"> 其中：上划中央税收</t>
  </si>
  <si>
    <r>
      <rPr>
        <sz val="12"/>
        <rFont val="宋体"/>
        <charset val="134"/>
      </rPr>
      <t xml:space="preserve">   上划增值税75%</t>
    </r>
    <r>
      <rPr>
        <sz val="12"/>
        <rFont val="宋体"/>
        <charset val="134"/>
      </rPr>
      <t>(50%)</t>
    </r>
  </si>
  <si>
    <t xml:space="preserve">   上划消费税</t>
  </si>
  <si>
    <t xml:space="preserve">   上划企业所得税60%</t>
  </si>
  <si>
    <t xml:space="preserve">   上划个人所得税60%</t>
  </si>
  <si>
    <t>上划省级税收</t>
  </si>
  <si>
    <t xml:space="preserve">  上划增值税6.25%（12.5%）</t>
  </si>
  <si>
    <t xml:space="preserve">   上划企业所得税12%</t>
  </si>
  <si>
    <t xml:space="preserve">   上划个人所得税12%</t>
  </si>
  <si>
    <t xml:space="preserve"> 2、地税部门收入</t>
  </si>
  <si>
    <t xml:space="preserve">   上划改征增值税(50%)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</si>
  <si>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上划营业税（50%）</t>
    </r>
  </si>
  <si>
    <r>
      <rPr>
        <sz val="12"/>
        <rFont val="宋体"/>
        <charset val="134"/>
      </rPr>
      <t xml:space="preserve">   上划营业税25%</t>
    </r>
    <r>
      <rPr>
        <sz val="12"/>
        <rFont val="宋体"/>
        <charset val="134"/>
      </rPr>
      <t>(12.5%)</t>
    </r>
  </si>
  <si>
    <t xml:space="preserve">   上划资源税25%</t>
  </si>
  <si>
    <t xml:space="preserve">   上划城镇土地使用税30%</t>
  </si>
  <si>
    <t xml:space="preserve"> 3、财政部门收入</t>
  </si>
  <si>
    <t>财政总收入合计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</si>
</sst>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2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" fillId="0" borderId="0"/>
    <xf numFmtId="0" fontId="16" fillId="0" borderId="7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" fillId="0" borderId="0"/>
    <xf numFmtId="0" fontId="15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32" applyFill="1" applyBorder="1"/>
    <xf numFmtId="0" fontId="1" fillId="0" borderId="0" xfId="32" applyFill="1" applyAlignment="1">
      <alignment horizontal="center"/>
    </xf>
    <xf numFmtId="0" fontId="1" fillId="0" borderId="0" xfId="32" applyFill="1"/>
    <xf numFmtId="176" fontId="1" fillId="0" borderId="0" xfId="32" applyNumberFormat="1" applyFill="1"/>
    <xf numFmtId="0" fontId="2" fillId="0" borderId="0" xfId="32" applyFont="1" applyFill="1"/>
    <xf numFmtId="0" fontId="3" fillId="0" borderId="0" xfId="32" applyFont="1" applyFill="1" applyBorder="1" applyAlignment="1">
      <alignment horizontal="center"/>
    </xf>
    <xf numFmtId="31" fontId="4" fillId="0" borderId="1" xfId="32" applyNumberFormat="1" applyFont="1" applyFill="1" applyBorder="1" applyAlignment="1"/>
    <xf numFmtId="0" fontId="2" fillId="0" borderId="2" xfId="32" applyFont="1" applyFill="1" applyBorder="1" applyAlignment="1">
      <alignment horizontal="center" vertical="center"/>
    </xf>
    <xf numFmtId="176" fontId="2" fillId="0" borderId="2" xfId="20" applyNumberFormat="1" applyFont="1" applyFill="1" applyBorder="1" applyAlignment="1">
      <alignment horizontal="center" vertical="center" wrapText="1"/>
    </xf>
    <xf numFmtId="0" fontId="2" fillId="0" borderId="3" xfId="32" applyFont="1" applyFill="1" applyBorder="1" applyAlignment="1">
      <alignment horizontal="center"/>
    </xf>
    <xf numFmtId="0" fontId="2" fillId="0" borderId="3" xfId="32" applyFont="1" applyFill="1" applyBorder="1" applyAlignment="1"/>
    <xf numFmtId="176" fontId="2" fillId="0" borderId="3" xfId="32" applyNumberFormat="1" applyFont="1" applyFill="1" applyBorder="1" applyAlignment="1"/>
    <xf numFmtId="0" fontId="1" fillId="0" borderId="3" xfId="32" applyFill="1" applyBorder="1"/>
    <xf numFmtId="0" fontId="2" fillId="0" borderId="3" xfId="32" applyFont="1" applyFill="1" applyBorder="1" applyAlignment="1">
      <alignment horizontal="left" indent="1"/>
    </xf>
    <xf numFmtId="0" fontId="2" fillId="0" borderId="3" xfId="32" applyFont="1" applyFill="1" applyBorder="1"/>
    <xf numFmtId="0" fontId="4" fillId="0" borderId="3" xfId="32" applyFont="1" applyFill="1" applyBorder="1" applyAlignment="1">
      <alignment horizontal="left" indent="1"/>
    </xf>
    <xf numFmtId="0" fontId="2" fillId="2" borderId="3" xfId="32" applyFont="1" applyFill="1" applyBorder="1" applyAlignment="1">
      <alignment horizontal="left" indent="1"/>
    </xf>
    <xf numFmtId="176" fontId="2" fillId="2" borderId="3" xfId="32" applyNumberFormat="1" applyFont="1" applyFill="1" applyBorder="1" applyAlignment="1"/>
    <xf numFmtId="0" fontId="2" fillId="0" borderId="3" xfId="20" applyFont="1" applyFill="1" applyBorder="1" applyAlignment="1">
      <alignment wrapText="1"/>
    </xf>
    <xf numFmtId="0" fontId="2" fillId="0" borderId="3" xfId="20" applyFont="1" applyFill="1" applyBorder="1" applyAlignment="1">
      <alignment horizontal="left" wrapText="1" indent="1"/>
    </xf>
    <xf numFmtId="0" fontId="4" fillId="0" borderId="3" xfId="20" applyFont="1" applyFill="1" applyBorder="1" applyAlignment="1">
      <alignment horizontal="left" wrapText="1" indent="1"/>
    </xf>
    <xf numFmtId="176" fontId="1" fillId="0" borderId="3" xfId="32" applyNumberForma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预算执行2000预算2001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预算执行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032;&#24314;&#25991;&#20214;&#22841;\7&#12289;2019&#24180;&#39044;&#31639;&#12289;2018&#24180;&#39044;&#35745;12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Documents%20and%20Settings\Administrator\&#26700;&#38754;\2019&#24180;&#39044;&#31639;&#21450;2018&#24180;&#20915;&#31639;&#12289;&#25910;&#2083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CPWVTLJKVQVG"/>
      <sheetName val="BKXXVYI"/>
      <sheetName val="分局"/>
      <sheetName val="市下放企业"/>
      <sheetName val="体制上划 (18)"/>
      <sheetName val="体制上划 (19)"/>
      <sheetName val="收入分级 (2)"/>
      <sheetName val="收入分级"/>
      <sheetName val="收入分局、准"/>
      <sheetName val="收入分局、准 (2)"/>
      <sheetName val="平衡表"/>
      <sheetName val="平衡表 (准)"/>
      <sheetName val="18年预算"/>
    </sheetNames>
    <sheetDataSet>
      <sheetData sheetId="0" refreshError="1"/>
      <sheetData sheetId="1" refreshError="1"/>
      <sheetData sheetId="2" refreshError="1">
        <row r="5">
          <cell r="E5">
            <v>116758.8675</v>
          </cell>
        </row>
        <row r="8">
          <cell r="E8">
            <v>71337.1449097339</v>
          </cell>
        </row>
        <row r="13">
          <cell r="E13">
            <v>30000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入分级"/>
      <sheetName val="收入分局、准"/>
      <sheetName val="平衡表 (准)"/>
      <sheetName val="政府预算"/>
      <sheetName val="收入分局、准 (2)"/>
      <sheetName val="2018年支出"/>
    </sheetNames>
    <sheetDataSet>
      <sheetData sheetId="0" refreshError="1"/>
      <sheetData sheetId="1" refreshError="1">
        <row r="10">
          <cell r="N10">
            <v>14250.8010713203</v>
          </cell>
          <cell r="O10">
            <v>22287.79013384</v>
          </cell>
        </row>
        <row r="11">
          <cell r="N11">
            <v>14056.8594644661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1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A8" sqref="A8"/>
    </sheetView>
  </sheetViews>
  <sheetFormatPr defaultColWidth="9" defaultRowHeight="15.75" outlineLevelCol="2"/>
  <cols>
    <col min="1" max="1" width="38.125" style="3" customWidth="1"/>
    <col min="2" max="2" width="23.625" style="4" customWidth="1"/>
    <col min="3" max="3" width="13.875" style="3" customWidth="1"/>
    <col min="4" max="4" width="10.375" style="3"/>
    <col min="5" max="16384" width="9" style="3"/>
  </cols>
  <sheetData>
    <row r="1" spans="1:1">
      <c r="A1" s="5"/>
    </row>
    <row r="2" s="1" customFormat="1" ht="21" customHeight="1" spans="1:3">
      <c r="A2" s="6" t="s">
        <v>0</v>
      </c>
      <c r="B2" s="6"/>
      <c r="C2" s="6"/>
    </row>
    <row r="3" ht="14.45" customHeight="1" spans="1:3">
      <c r="A3" s="6"/>
      <c r="B3" s="7"/>
      <c r="C3" s="5" t="s">
        <v>1</v>
      </c>
    </row>
    <row r="4" s="2" customFormat="1" ht="22.15" customHeight="1" spans="1:3">
      <c r="A4" s="8" t="s">
        <v>2</v>
      </c>
      <c r="B4" s="9" t="s">
        <v>3</v>
      </c>
      <c r="C4" s="10" t="s">
        <v>4</v>
      </c>
    </row>
    <row r="5" ht="15.6" customHeight="1" spans="1:3">
      <c r="A5" s="11" t="s">
        <v>5</v>
      </c>
      <c r="B5" s="12">
        <f>SUM(B6:B18)</f>
        <v>50894</v>
      </c>
      <c r="C5" s="13"/>
    </row>
    <row r="6" ht="15.6" customHeight="1" spans="1:3">
      <c r="A6" s="14" t="s">
        <v>6</v>
      </c>
      <c r="B6" s="12">
        <v>18916</v>
      </c>
      <c r="C6" s="13"/>
    </row>
    <row r="7" ht="15.6" customHeight="1" spans="1:3">
      <c r="A7" s="14" t="s">
        <v>7</v>
      </c>
      <c r="B7" s="12">
        <v>5198</v>
      </c>
      <c r="C7" s="13"/>
    </row>
    <row r="8" ht="15.6" customHeight="1" spans="1:3">
      <c r="A8" s="14" t="s">
        <v>8</v>
      </c>
      <c r="B8" s="12">
        <v>1500</v>
      </c>
      <c r="C8" s="13"/>
    </row>
    <row r="9" ht="15.6" customHeight="1" spans="1:3">
      <c r="A9" s="14" t="s">
        <v>9</v>
      </c>
      <c r="B9" s="12">
        <v>18</v>
      </c>
      <c r="C9" s="13"/>
    </row>
    <row r="10" ht="15.6" customHeight="1" spans="1:3">
      <c r="A10" s="14" t="s">
        <v>10</v>
      </c>
      <c r="B10" s="12"/>
      <c r="C10" s="13"/>
    </row>
    <row r="11" ht="15.6" customHeight="1" spans="1:3">
      <c r="A11" s="14" t="s">
        <v>11</v>
      </c>
      <c r="B11" s="12">
        <v>8619</v>
      </c>
      <c r="C11" s="13"/>
    </row>
    <row r="12" ht="15.6" customHeight="1" spans="1:3">
      <c r="A12" s="14" t="s">
        <v>12</v>
      </c>
      <c r="B12" s="12">
        <v>768</v>
      </c>
      <c r="C12" s="13"/>
    </row>
    <row r="13" ht="15.6" customHeight="1" spans="1:3">
      <c r="A13" s="14" t="s">
        <v>13</v>
      </c>
      <c r="B13" s="12">
        <v>2046</v>
      </c>
      <c r="C13" s="13"/>
    </row>
    <row r="14" ht="15.6" customHeight="1" spans="1:3">
      <c r="A14" s="14" t="s">
        <v>14</v>
      </c>
      <c r="B14" s="12">
        <v>3174</v>
      </c>
      <c r="C14" s="13"/>
    </row>
    <row r="15" ht="15.6" customHeight="1" spans="1:3">
      <c r="A15" s="14" t="s">
        <v>15</v>
      </c>
      <c r="B15" s="12"/>
      <c r="C15" s="13"/>
    </row>
    <row r="16" ht="15.6" customHeight="1" spans="1:3">
      <c r="A16" s="14" t="s">
        <v>16</v>
      </c>
      <c r="B16" s="12">
        <v>10623</v>
      </c>
      <c r="C16" s="13"/>
    </row>
    <row r="17" ht="15.6" customHeight="1" spans="1:3">
      <c r="A17" s="14" t="s">
        <v>17</v>
      </c>
      <c r="B17" s="12"/>
      <c r="C17" s="13"/>
    </row>
    <row r="18" ht="15.6" customHeight="1" spans="1:3">
      <c r="A18" s="14" t="s">
        <v>18</v>
      </c>
      <c r="B18" s="12">
        <v>32</v>
      </c>
      <c r="C18" s="13"/>
    </row>
    <row r="19" ht="15.6" customHeight="1" spans="1:3">
      <c r="A19" s="15" t="s">
        <v>19</v>
      </c>
      <c r="B19" s="12">
        <v>27741</v>
      </c>
      <c r="C19" s="13"/>
    </row>
    <row r="20" ht="15.6" customHeight="1" spans="1:3">
      <c r="A20" s="14" t="s">
        <v>20</v>
      </c>
      <c r="B20" s="12">
        <v>8025</v>
      </c>
      <c r="C20" s="13"/>
    </row>
    <row r="21" ht="15.6" customHeight="1" spans="1:3">
      <c r="A21" s="14" t="s">
        <v>21</v>
      </c>
      <c r="B21" s="12">
        <v>3363</v>
      </c>
      <c r="C21" s="13"/>
    </row>
    <row r="22" ht="15.6" customHeight="1" spans="1:3">
      <c r="A22" s="14" t="s">
        <v>22</v>
      </c>
      <c r="B22" s="12">
        <v>2242</v>
      </c>
      <c r="C22" s="13"/>
    </row>
    <row r="23" ht="15.6" customHeight="1" spans="1:3">
      <c r="A23" s="14" t="s">
        <v>23</v>
      </c>
      <c r="B23" s="12">
        <v>1000</v>
      </c>
      <c r="C23" s="13"/>
    </row>
    <row r="24" ht="15.6" customHeight="1" spans="1:3">
      <c r="A24" s="16" t="s">
        <v>24</v>
      </c>
      <c r="B24" s="12">
        <v>820</v>
      </c>
      <c r="C24" s="13"/>
    </row>
    <row r="25" ht="15.6" customHeight="1" spans="1:3">
      <c r="A25" s="14" t="s">
        <v>25</v>
      </c>
      <c r="B25" s="12"/>
      <c r="C25" s="13"/>
    </row>
    <row r="26" ht="15.6" customHeight="1" spans="1:3">
      <c r="A26" s="14" t="s">
        <v>26</v>
      </c>
      <c r="B26" s="12"/>
      <c r="C26" s="13"/>
    </row>
    <row r="27" ht="15.6" customHeight="1" spans="1:3">
      <c r="A27" s="14" t="s">
        <v>27</v>
      </c>
      <c r="B27" s="12">
        <v>600</v>
      </c>
      <c r="C27" s="13"/>
    </row>
    <row r="28" ht="15.6" customHeight="1" spans="1:3">
      <c r="A28" s="14" t="s">
        <v>28</v>
      </c>
      <c r="B28" s="12"/>
      <c r="C28" s="13"/>
    </row>
    <row r="29" ht="15.6" customHeight="1" spans="1:3">
      <c r="A29" s="14" t="s">
        <v>29</v>
      </c>
      <c r="B29" s="12">
        <v>3280</v>
      </c>
      <c r="C29" s="13"/>
    </row>
    <row r="30" ht="15.6" customHeight="1" spans="1:3">
      <c r="A30" s="14" t="s">
        <v>30</v>
      </c>
      <c r="B30" s="12">
        <v>4865</v>
      </c>
      <c r="C30" s="13"/>
    </row>
    <row r="31" ht="15.6" customHeight="1" spans="1:3">
      <c r="A31" s="17" t="s">
        <v>31</v>
      </c>
      <c r="B31" s="18">
        <v>9000</v>
      </c>
      <c r="C31" s="13"/>
    </row>
    <row r="32" ht="15.6" customHeight="1" spans="1:3">
      <c r="A32" s="14" t="s">
        <v>32</v>
      </c>
      <c r="B32" s="12">
        <v>2571</v>
      </c>
      <c r="C32" s="13"/>
    </row>
    <row r="33" ht="15.6" customHeight="1" spans="1:3">
      <c r="A33" s="10" t="s">
        <v>33</v>
      </c>
      <c r="B33" s="12">
        <f>B5+B19</f>
        <v>78635</v>
      </c>
      <c r="C33" s="13"/>
    </row>
    <row r="34" ht="12.6" hidden="1" customHeight="1" spans="1:2">
      <c r="A34" s="19" t="s">
        <v>34</v>
      </c>
      <c r="B34" s="12">
        <f>[1]分局!E5</f>
        <v>116758.8675</v>
      </c>
    </row>
    <row r="35" ht="12.6" hidden="1" customHeight="1" spans="1:2">
      <c r="A35" s="20" t="s">
        <v>35</v>
      </c>
      <c r="B35" s="12" t="e">
        <f>SUM(B36:B39)</f>
        <v>#REF!</v>
      </c>
    </row>
    <row r="36" ht="12.6" hidden="1" customHeight="1" spans="1:2">
      <c r="A36" s="20" t="s">
        <v>36</v>
      </c>
      <c r="B36" s="12" t="e">
        <f>#REF!</f>
        <v>#REF!</v>
      </c>
    </row>
    <row r="37" ht="12.6" hidden="1" customHeight="1" spans="1:2">
      <c r="A37" s="20" t="s">
        <v>37</v>
      </c>
      <c r="B37" s="12">
        <v>280</v>
      </c>
    </row>
    <row r="38" ht="12.6" hidden="1" customHeight="1" spans="1:2">
      <c r="A38" s="20" t="s">
        <v>38</v>
      </c>
      <c r="B38" s="12">
        <f>[2]收入分局、准!O10*0.6-0.3</f>
        <v>13372.374080304</v>
      </c>
    </row>
    <row r="39" ht="12.6" hidden="1" customHeight="1" spans="1:2">
      <c r="A39" s="20" t="s">
        <v>39</v>
      </c>
      <c r="B39" s="12"/>
    </row>
    <row r="40" ht="12.6" hidden="1" customHeight="1" spans="1:2">
      <c r="A40" s="20" t="s">
        <v>40</v>
      </c>
      <c r="B40" s="12" t="e">
        <f>SUM(B41:B43)</f>
        <v>#REF!</v>
      </c>
    </row>
    <row r="41" ht="12.6" hidden="1" customHeight="1" spans="1:2">
      <c r="A41" s="21" t="s">
        <v>41</v>
      </c>
      <c r="B41" s="12" t="e">
        <f>#REF!</f>
        <v>#REF!</v>
      </c>
    </row>
    <row r="42" ht="12.6" hidden="1" customHeight="1" spans="1:2">
      <c r="A42" s="20" t="s">
        <v>42</v>
      </c>
      <c r="B42" s="12">
        <f>[2]收入分局、准!O10*0.12</f>
        <v>2674.5348160608</v>
      </c>
    </row>
    <row r="43" ht="12.6" hidden="1" customHeight="1" spans="1:2">
      <c r="A43" s="20" t="s">
        <v>43</v>
      </c>
      <c r="B43" s="12"/>
    </row>
    <row r="44" ht="12.6" hidden="1" customHeight="1" spans="1:2">
      <c r="A44" s="20" t="s">
        <v>44</v>
      </c>
      <c r="B44" s="12">
        <f>[1]分局!E8</f>
        <v>71337.1449097339</v>
      </c>
    </row>
    <row r="45" ht="12.6" hidden="1" customHeight="1" spans="1:2">
      <c r="A45" s="20" t="s">
        <v>35</v>
      </c>
      <c r="B45" s="12">
        <f>SUM(B48:B49)</f>
        <v>16984.9963214718</v>
      </c>
    </row>
    <row r="46" ht="12.6" hidden="1" customHeight="1" spans="1:2">
      <c r="A46" s="20" t="s">
        <v>45</v>
      </c>
      <c r="B46" s="12"/>
    </row>
    <row r="47" ht="12.6" hidden="1" customHeight="1" spans="1:2">
      <c r="A47" s="20" t="s">
        <v>46</v>
      </c>
      <c r="B47" s="12"/>
    </row>
    <row r="48" ht="12.6" hidden="1" customHeight="1" spans="1:2">
      <c r="A48" s="20" t="s">
        <v>38</v>
      </c>
      <c r="B48" s="12">
        <f>[2]收入分局、准!N10*0.6</f>
        <v>8550.48064279218</v>
      </c>
    </row>
    <row r="49" ht="12.6" hidden="1" customHeight="1" spans="1:2">
      <c r="A49" s="20" t="s">
        <v>39</v>
      </c>
      <c r="B49" s="12">
        <f>[2]收入分局、准!N11*0.6+0.4</f>
        <v>8434.51567867966</v>
      </c>
    </row>
    <row r="50" ht="12.6" hidden="1" customHeight="1" spans="1:2">
      <c r="A50" s="20" t="s">
        <v>40</v>
      </c>
      <c r="B50" s="12" t="e">
        <f>SUM(B52:B56)</f>
        <v>#REF!</v>
      </c>
    </row>
    <row r="51" ht="12.6" hidden="1" customHeight="1" spans="1:2">
      <c r="A51" s="20" t="s">
        <v>45</v>
      </c>
      <c r="B51" s="12"/>
    </row>
    <row r="52" ht="12.6" hidden="1" customHeight="1" spans="1:2">
      <c r="A52" s="20" t="s">
        <v>47</v>
      </c>
      <c r="B52" s="12"/>
    </row>
    <row r="53" ht="12.6" hidden="1" customHeight="1" spans="1:2">
      <c r="A53" s="20" t="s">
        <v>42</v>
      </c>
      <c r="B53" s="12">
        <f>[2]收入分局、准!N10*0.12</f>
        <v>1710.09612855844</v>
      </c>
    </row>
    <row r="54" ht="12.6" hidden="1" customHeight="1" spans="1:2">
      <c r="A54" s="20" t="s">
        <v>43</v>
      </c>
      <c r="B54" s="12">
        <f>[2]收入分局、准!N11*0.12</f>
        <v>1686.82313573593</v>
      </c>
    </row>
    <row r="55" ht="12.6" hidden="1" customHeight="1" spans="1:2">
      <c r="A55" s="20" t="s">
        <v>48</v>
      </c>
      <c r="B55" s="12" t="e">
        <f>#REF!</f>
        <v>#REF!</v>
      </c>
    </row>
    <row r="56" ht="12.6" hidden="1" customHeight="1" spans="1:2">
      <c r="A56" s="14" t="s">
        <v>49</v>
      </c>
      <c r="B56" s="12" t="e">
        <f>#REF!</f>
        <v>#REF!</v>
      </c>
    </row>
    <row r="57" ht="12.6" hidden="1" customHeight="1" spans="1:2">
      <c r="A57" s="20" t="s">
        <v>50</v>
      </c>
      <c r="B57" s="12">
        <f>[1]分局!E13</f>
        <v>30000</v>
      </c>
    </row>
    <row r="58" hidden="1" spans="1:2">
      <c r="A58" s="10" t="s">
        <v>51</v>
      </c>
      <c r="B58" s="22">
        <f>B34+B44+B57</f>
        <v>218096.012409734</v>
      </c>
    </row>
    <row r="59" hidden="1"/>
    <row r="60" hidden="1"/>
    <row r="61" hidden="1"/>
  </sheetData>
  <mergeCells count="1">
    <mergeCell ref="A2:C2"/>
  </mergeCells>
  <printOptions horizontalCentered="1"/>
  <pageMargins left="0.669291338582677" right="0.354330708661417" top="0.984251968503937" bottom="0.590551181102362" header="0.511811023622047" footer="0.511811023622047"/>
  <pageSetup paperSize="9" firstPageNumber="2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2021-01-13T10:58:00Z</dcterms:created>
  <dcterms:modified xsi:type="dcterms:W3CDTF">2021-01-15T03:45:57Z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