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2185" windowHeight="9210" firstSheet="10" activeTab="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26" r:id="rId9"/>
    <sheet name="8部门一般公共预算基本支出表（纵向）" sheetId="27" r:id="rId10"/>
    <sheet name="9部门一般公共预算基本支出表（横向）" sheetId="28" r:id="rId11"/>
    <sheet name="10工资福利(政府预算)" sheetId="10" r:id="rId12"/>
    <sheet name="11工资福利" sheetId="11" r:id="rId13"/>
    <sheet name="12个人家庭(政府预算)" sheetId="12" r:id="rId14"/>
    <sheet name="13个人家庭" sheetId="13" r:id="rId15"/>
    <sheet name="14商品服务(政府预算)" sheetId="14" r:id="rId16"/>
    <sheet name="15商品服务" sheetId="15" r:id="rId17"/>
    <sheet name="16三公" sheetId="16" r:id="rId18"/>
    <sheet name="17政府性基金" sheetId="17" r:id="rId19"/>
    <sheet name="18政府性基金(政府预算)" sheetId="18" r:id="rId20"/>
    <sheet name="19政府性基金（部门预算）" sheetId="19" r:id="rId21"/>
    <sheet name="20国有资本经营预算" sheetId="20" r:id="rId22"/>
    <sheet name="21财政专户管理资金" sheetId="21" r:id="rId23"/>
    <sheet name="22专项清单" sheetId="22" r:id="rId24"/>
    <sheet name="23项目支出绩效目标表 " sheetId="25" r:id="rId25"/>
    <sheet name="24整体支出绩效目标表" sheetId="24" r:id="rId26"/>
  </sheets>
  <calcPr calcId="125725"/>
</workbook>
</file>

<file path=xl/calcChain.xml><?xml version="1.0" encoding="utf-8"?>
<calcChain xmlns="http://schemas.openxmlformats.org/spreadsheetml/2006/main">
  <c r="R11" i="14"/>
  <c r="G11"/>
  <c r="F11" s="1"/>
  <c r="R10"/>
  <c r="G10"/>
  <c r="F10" s="1"/>
  <c r="F11" i="15"/>
  <c r="F10"/>
  <c r="E8" i="16"/>
  <c r="C8"/>
  <c r="H7"/>
  <c r="G7"/>
  <c r="F7"/>
  <c r="E7"/>
  <c r="D7"/>
  <c r="C7"/>
  <c r="H6"/>
  <c r="G6"/>
  <c r="F6"/>
  <c r="E6"/>
  <c r="D6"/>
  <c r="C6"/>
  <c r="F9" i="15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R9" i="14"/>
  <c r="G9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9" i="13"/>
  <c r="R8"/>
  <c r="Q8"/>
  <c r="P8"/>
  <c r="O8"/>
  <c r="N8"/>
  <c r="M8"/>
  <c r="L8"/>
  <c r="K8"/>
  <c r="J8"/>
  <c r="I8"/>
  <c r="H8"/>
  <c r="G8"/>
  <c r="F8"/>
  <c r="R7"/>
  <c r="Q7"/>
  <c r="P7"/>
  <c r="O7"/>
  <c r="N7"/>
  <c r="M7"/>
  <c r="L7"/>
  <c r="K7"/>
  <c r="J7"/>
  <c r="I7"/>
  <c r="H7"/>
  <c r="G7"/>
  <c r="F7"/>
  <c r="R6"/>
  <c r="Q6"/>
  <c r="P6"/>
  <c r="O6"/>
  <c r="N6"/>
  <c r="M6"/>
  <c r="L6"/>
  <c r="K6"/>
  <c r="J6"/>
  <c r="I6"/>
  <c r="H6"/>
  <c r="G6"/>
  <c r="F6"/>
  <c r="F9" i="12"/>
  <c r="K8"/>
  <c r="J8"/>
  <c r="I8"/>
  <c r="H8"/>
  <c r="G8"/>
  <c r="F8"/>
  <c r="K7"/>
  <c r="J7"/>
  <c r="I7"/>
  <c r="H7"/>
  <c r="G7"/>
  <c r="F7"/>
  <c r="K6"/>
  <c r="J6"/>
  <c r="I6"/>
  <c r="H6"/>
  <c r="G6"/>
  <c r="F6"/>
  <c r="S11" i="11"/>
  <c r="L11"/>
  <c r="G11"/>
  <c r="F11"/>
  <c r="S10"/>
  <c r="L10"/>
  <c r="G10"/>
  <c r="F10"/>
  <c r="S9"/>
  <c r="G9"/>
  <c r="F9"/>
  <c r="V8"/>
  <c r="U8"/>
  <c r="T8"/>
  <c r="S8"/>
  <c r="R8"/>
  <c r="Q8"/>
  <c r="P8"/>
  <c r="O8"/>
  <c r="N8"/>
  <c r="M8"/>
  <c r="L8"/>
  <c r="K8"/>
  <c r="J8"/>
  <c r="I8"/>
  <c r="H8"/>
  <c r="G8"/>
  <c r="F8"/>
  <c r="V7"/>
  <c r="U7"/>
  <c r="T7"/>
  <c r="S7"/>
  <c r="R7"/>
  <c r="Q7"/>
  <c r="P7"/>
  <c r="O7"/>
  <c r="N7"/>
  <c r="M7"/>
  <c r="L7"/>
  <c r="K7"/>
  <c r="J7"/>
  <c r="I7"/>
  <c r="H7"/>
  <c r="G7"/>
  <c r="F7"/>
  <c r="V6"/>
  <c r="U6"/>
  <c r="T6"/>
  <c r="S6"/>
  <c r="R6"/>
  <c r="Q6"/>
  <c r="P6"/>
  <c r="O6"/>
  <c r="N6"/>
  <c r="M6"/>
  <c r="L6"/>
  <c r="K6"/>
  <c r="J6"/>
  <c r="I6"/>
  <c r="H6"/>
  <c r="G6"/>
  <c r="F6"/>
  <c r="L11" i="10"/>
  <c r="G11"/>
  <c r="F11"/>
  <c r="L10"/>
  <c r="G10"/>
  <c r="F10"/>
  <c r="L9"/>
  <c r="G9"/>
  <c r="F9"/>
  <c r="N8"/>
  <c r="M8"/>
  <c r="L8"/>
  <c r="K8"/>
  <c r="J8"/>
  <c r="I8"/>
  <c r="H8"/>
  <c r="G8"/>
  <c r="F8"/>
  <c r="N7"/>
  <c r="M7"/>
  <c r="L7"/>
  <c r="K7"/>
  <c r="J7"/>
  <c r="I7"/>
  <c r="H7"/>
  <c r="G7"/>
  <c r="F7"/>
  <c r="N6"/>
  <c r="M6"/>
  <c r="L6"/>
  <c r="K6"/>
  <c r="J6"/>
  <c r="I6"/>
  <c r="H6"/>
  <c r="G6"/>
  <c r="F6"/>
  <c r="D40" i="8"/>
  <c r="B40"/>
  <c r="D6"/>
  <c r="B6"/>
  <c r="K14" i="7"/>
  <c r="G14"/>
  <c r="F14"/>
  <c r="K13"/>
  <c r="G13"/>
  <c r="F13"/>
  <c r="K12"/>
  <c r="G12"/>
  <c r="F12"/>
  <c r="K11"/>
  <c r="G11"/>
  <c r="F11"/>
  <c r="K10"/>
  <c r="G10"/>
  <c r="F10"/>
  <c r="K9"/>
  <c r="G9"/>
  <c r="F9"/>
  <c r="U8"/>
  <c r="T8"/>
  <c r="S8"/>
  <c r="R8"/>
  <c r="Q8"/>
  <c r="P8"/>
  <c r="O8"/>
  <c r="N8"/>
  <c r="M8"/>
  <c r="L8"/>
  <c r="K8"/>
  <c r="J8"/>
  <c r="I8"/>
  <c r="H8"/>
  <c r="G8"/>
  <c r="F8"/>
  <c r="U7"/>
  <c r="T7"/>
  <c r="S7"/>
  <c r="R7"/>
  <c r="Q7"/>
  <c r="P7"/>
  <c r="O7"/>
  <c r="N7"/>
  <c r="M7"/>
  <c r="L7"/>
  <c r="K7"/>
  <c r="J7"/>
  <c r="I7"/>
  <c r="H7"/>
  <c r="G7"/>
  <c r="F7"/>
  <c r="U6"/>
  <c r="T6"/>
  <c r="S6"/>
  <c r="R6"/>
  <c r="Q6"/>
  <c r="P6"/>
  <c r="O6"/>
  <c r="N6"/>
  <c r="M6"/>
  <c r="L6"/>
  <c r="K6"/>
  <c r="J6"/>
  <c r="I6"/>
  <c r="H6"/>
  <c r="G6"/>
  <c r="F6"/>
  <c r="F14" i="6"/>
  <c r="F13"/>
  <c r="F12"/>
  <c r="F11"/>
  <c r="F10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14" i="5"/>
  <c r="F13"/>
  <c r="F12"/>
  <c r="F11"/>
  <c r="F10"/>
  <c r="F9"/>
  <c r="H8"/>
  <c r="G8"/>
  <c r="F8"/>
  <c r="H7"/>
  <c r="G7"/>
  <c r="F7"/>
  <c r="H6"/>
  <c r="G6"/>
  <c r="F6"/>
  <c r="S9" i="4"/>
  <c r="D9"/>
  <c r="C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H40" i="3"/>
  <c r="F40"/>
  <c r="D40"/>
  <c r="H37"/>
  <c r="F37"/>
  <c r="D37"/>
  <c r="F10"/>
</calcChain>
</file>

<file path=xl/comments1.xml><?xml version="1.0" encoding="utf-8"?>
<comments xmlns="http://schemas.openxmlformats.org/spreadsheetml/2006/main">
  <authors>
    <author>Administrator</author>
  </authors>
  <commentList>
    <comment ref="H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教育局机关9万元</t>
        </r>
      </text>
    </comment>
  </commentList>
</comments>
</file>

<file path=xl/sharedStrings.xml><?xml version="1.0" encoding="utf-8"?>
<sst xmlns="http://schemas.openxmlformats.org/spreadsheetml/2006/main" count="1362" uniqueCount="566">
  <si>
    <t>2022年部门预算公开表</t>
  </si>
  <si>
    <t>单位编码：</t>
  </si>
  <si>
    <t>单位名称：</t>
  </si>
  <si>
    <t>益阳市赫山区八字哨镇中心学校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</si>
  <si>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</si>
  <si>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</si>
  <si>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</si>
  <si>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</si>
  <si>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</si>
  <si>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</si>
  <si>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</si>
  <si>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</si>
  <si>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</si>
  <si>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一般公共预算基本支出表（纵向）</t>
  </si>
  <si>
    <t>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</si>
  <si>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</si>
  <si>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</si>
  <si>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</si>
  <si>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</si>
  <si>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</si>
  <si>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</si>
  <si>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</si>
  <si>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</si>
  <si>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</si>
  <si>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</si>
  <si>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</si>
  <si>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</si>
  <si>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</si>
  <si>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</si>
  <si>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</si>
  <si>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</si>
  <si>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部门：127020_益阳市赫山区八字哨镇中心学校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</si>
  <si>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</si>
  <si>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</si>
  <si>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</si>
  <si>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</si>
  <si>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</si>
  <si>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</si>
  <si>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</si>
  <si>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</si>
  <si>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</si>
  <si>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</si>
  <si>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</si>
  <si>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</si>
  <si>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</si>
  <si>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</si>
  <si>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</si>
  <si>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</si>
  <si>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</si>
  <si>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</si>
  <si>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</si>
  <si>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</si>
  <si>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</si>
  <si>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</si>
  <si>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</si>
  <si>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</si>
  <si>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</si>
  <si>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</si>
  <si>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</si>
  <si>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</si>
  <si>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</si>
  <si>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</si>
  <si>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</si>
  <si>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</si>
  <si>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</si>
  <si>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</si>
  <si>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</si>
  <si>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</si>
  <si>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</si>
  <si>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</si>
  <si>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</si>
  <si>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</si>
  <si>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</si>
  <si>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</si>
  <si>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</si>
  <si>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</si>
  <si>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</si>
  <si>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</si>
  <si>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</si>
  <si>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</si>
  <si>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</si>
  <si>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</si>
  <si>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</si>
  <si>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</si>
  <si>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</si>
  <si>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</si>
  <si>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</si>
  <si>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</si>
  <si>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</si>
  <si>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</si>
  <si>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</si>
  <si>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</si>
  <si>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</si>
  <si>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</si>
  <si>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</si>
  <si>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</si>
  <si>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</si>
  <si>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</si>
  <si>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</si>
  <si>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</si>
  <si>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</si>
  <si>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</si>
  <si>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</si>
  <si>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</si>
  <si>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</si>
  <si>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</si>
  <si>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</si>
  <si>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</si>
  <si>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</si>
  <si>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</si>
  <si>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</si>
  <si>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</si>
  <si>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</si>
  <si>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</si>
  <si>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</si>
  <si>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</si>
  <si>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</si>
  <si>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</si>
  <si>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</si>
  <si>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</si>
  <si>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</si>
  <si>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</si>
  <si>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</si>
  <si>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</si>
  <si>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</si>
  <si>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</si>
  <si>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</si>
  <si>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</si>
  <si>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</si>
  <si>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</si>
  <si>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</si>
  <si>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</si>
  <si>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</si>
  <si>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</si>
  <si>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</si>
  <si>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</si>
  <si>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</si>
  <si>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</si>
  <si>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</si>
  <si>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</si>
  <si>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</si>
  <si>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</si>
  <si>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</si>
  <si>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</si>
  <si>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</si>
  <si>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</si>
  <si>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</si>
  <si>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</si>
  <si>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</si>
  <si>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</si>
  <si>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</si>
  <si>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</si>
  <si>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</si>
  <si>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</si>
  <si>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127</t>
  </si>
  <si>
    <t>益阳市赫山区教育局</t>
  </si>
  <si>
    <t xml:space="preserve">  益阳市赫山区八字哨镇中心学校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</si>
  <si>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</si>
  <si>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</si>
  <si>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</si>
  <si>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</si>
  <si>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</si>
  <si>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</si>
  <si>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</si>
  <si>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</si>
  <si>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</si>
  <si>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</si>
  <si>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</si>
  <si>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</si>
  <si>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</si>
  <si>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</si>
  <si>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</si>
  <si>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</si>
  <si>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</si>
  <si>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</si>
  <si>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</si>
  <si>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</si>
  <si>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</si>
  <si>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</si>
  <si>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</si>
  <si>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</si>
  <si>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</si>
  <si>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</si>
  <si>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</si>
  <si>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</si>
  <si>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</si>
  <si>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</si>
  <si>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</si>
  <si>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2101102</t>
  </si>
  <si>
    <t xml:space="preserve">    事业单位医疗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</si>
  <si>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</si>
  <si>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</si>
  <si>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</si>
  <si>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</si>
  <si>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</si>
  <si>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</si>
  <si>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</si>
  <si>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</si>
  <si>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</si>
  <si>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</si>
  <si>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</si>
  <si>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</si>
  <si>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</si>
  <si>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</si>
  <si>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</si>
  <si>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</si>
  <si>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</si>
  <si>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</si>
  <si>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</si>
  <si>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</si>
  <si>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</si>
  <si>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</si>
  <si>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</si>
  <si>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</si>
  <si>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</si>
  <si>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</si>
  <si>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</si>
  <si>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</si>
  <si>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</si>
  <si>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</si>
  <si>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</si>
  <si>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</si>
  <si>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</si>
  <si>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</si>
  <si>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</si>
  <si>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</si>
  <si>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</si>
  <si>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</si>
  <si>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</si>
  <si>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</si>
  <si>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</si>
  <si>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</si>
  <si>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</si>
  <si>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益阳市赫山区八字哨镇中心</t>
  </si>
  <si>
    <t>教育支出</t>
  </si>
  <si>
    <t>普通教育</t>
  </si>
  <si>
    <t>学前教育</t>
  </si>
  <si>
    <t>其他普通教育支出</t>
  </si>
  <si>
    <t>教育管理事务</t>
  </si>
  <si>
    <t>其他教育管理事务支出</t>
  </si>
  <si>
    <t>职业教育</t>
  </si>
  <si>
    <t>中等职业教育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</si>
  <si>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</si>
  <si>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</si>
  <si>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</si>
  <si>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</si>
  <si>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</si>
  <si>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</si>
  <si>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部门公开表08</t>
  </si>
  <si>
    <t>部门一般公共预算基本支出表（纵向）</t>
  </si>
  <si>
    <t>单位名称：部门：127020_益阳市赫山区八字哨镇中心学校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</si>
  <si>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</si>
  <si>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</si>
  <si>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</si>
  <si>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</si>
  <si>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</si>
  <si>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</si>
  <si>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</si>
  <si>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</si>
  <si>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</si>
  <si>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</si>
  <si>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</si>
  <si>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</si>
  <si>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</si>
  <si>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</si>
  <si>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</si>
  <si>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</si>
  <si>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</si>
  <si>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</si>
  <si>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</si>
  <si>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</si>
  <si>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</si>
  <si>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</si>
  <si>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</si>
  <si>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</si>
  <si>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</si>
  <si>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</si>
  <si>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</si>
  <si>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</si>
  <si>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</si>
  <si>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</si>
  <si>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</si>
  <si>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</si>
  <si>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</si>
  <si>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</si>
  <si>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</si>
  <si>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</si>
  <si>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</si>
  <si>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</si>
  <si>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</si>
  <si>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</si>
  <si>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</si>
  <si>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</si>
  <si>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</si>
  <si>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</si>
  <si>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</si>
  <si>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</si>
  <si>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</si>
  <si>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</si>
  <si>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</si>
  <si>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</si>
  <si>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</si>
  <si>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30305</t>
  </si>
  <si>
    <t xml:space="preserve">  生活补助</t>
  </si>
  <si>
    <t>部门公开表09</t>
  </si>
  <si>
    <t>部门一般公共预算基本支出表（横向）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</si>
  <si>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</si>
  <si>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</si>
  <si>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</si>
  <si>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</si>
  <si>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</si>
  <si>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</si>
  <si>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</si>
  <si>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</si>
  <si>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</si>
  <si>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</si>
  <si>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</si>
  <si>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</si>
  <si>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</si>
  <si>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</si>
  <si>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</si>
  <si>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</si>
  <si>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</si>
  <si>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</si>
  <si>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</si>
  <si>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</si>
  <si>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</si>
  <si>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</si>
  <si>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</si>
  <si>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</si>
  <si>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</si>
  <si>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</si>
  <si>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</si>
  <si>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</si>
  <si>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</si>
  <si>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</si>
  <si>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</si>
  <si>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</si>
  <si>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</si>
  <si>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</si>
  <si>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</si>
  <si>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</si>
  <si>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</si>
  <si>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</si>
  <si>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</si>
  <si>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</si>
  <si>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</si>
  <si>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</si>
  <si>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</si>
  <si>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</si>
  <si>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</si>
  <si>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</si>
  <si>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</si>
  <si>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</si>
  <si>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</si>
  <si>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</si>
  <si>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</si>
  <si>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</si>
  <si>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</si>
  <si>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</si>
  <si>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</si>
  <si>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</si>
  <si>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</si>
  <si>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</si>
  <si>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</si>
  <si>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</si>
  <si>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</si>
  <si>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</si>
  <si>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</si>
  <si>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</t>
  </si>
  <si>
    <t xml:space="preserve">  20502</t>
  </si>
  <si>
    <t xml:space="preserve">  普通教育</t>
  </si>
  <si>
    <t xml:space="preserve">  20805</t>
  </si>
  <si>
    <t xml:space="preserve">  行政事业单位养老支出</t>
  </si>
  <si>
    <t xml:space="preserve">  21011</t>
  </si>
  <si>
    <t xml:space="preserve">  行政事业单位医疗</t>
  </si>
  <si>
    <t>部门公开表10</t>
  </si>
  <si>
    <t>工资奖金津补贴</t>
  </si>
  <si>
    <t>社会保障缴费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</si>
  <si>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</si>
  <si>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</si>
  <si>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</si>
  <si>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</si>
  <si>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</si>
  <si>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 xml:space="preserve">    127001</t>
  </si>
  <si>
    <t>部门公开表12</t>
  </si>
  <si>
    <t>社会福利和救济</t>
  </si>
  <si>
    <t>离退休费</t>
  </si>
  <si>
    <t>部门公开表13</t>
  </si>
  <si>
    <t>部门公开表14</t>
  </si>
  <si>
    <t>办公经费</t>
  </si>
  <si>
    <t>专用材料购置费</t>
  </si>
  <si>
    <t>维修(护)费</t>
  </si>
  <si>
    <t>其他商品和服务支出</t>
  </si>
  <si>
    <t>部门公开表15</t>
  </si>
  <si>
    <t>总 计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</si>
  <si>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</si>
  <si>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</si>
  <si>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</si>
  <si>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</si>
  <si>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</si>
  <si>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</si>
  <si>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</si>
  <si>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</si>
  <si>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</si>
  <si>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注：如本表格为空，则表示本年度未安排此项目。</t>
  </si>
  <si>
    <t>部门公开表17</t>
  </si>
  <si>
    <t>本年政府性基金预算支出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</si>
  <si>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</si>
  <si>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</si>
  <si>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</si>
  <si>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</si>
  <si>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</si>
  <si>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</si>
  <si>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</si>
  <si>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</si>
  <si>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</si>
  <si>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</si>
  <si>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</si>
  <si>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</si>
  <si>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</si>
  <si>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</si>
  <si>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</si>
  <si>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</si>
  <si>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</si>
  <si>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</si>
  <si>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</si>
  <si>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</si>
  <si>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</si>
  <si>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城乡义务教育经费保障机制改革资金</t>
  </si>
  <si>
    <t xml:space="preserve">   校方责任险</t>
  </si>
  <si>
    <t xml:space="preserve">   学校公用经费</t>
  </si>
  <si>
    <t xml:space="preserve">   原民办教师和代课教师生活困难补助</t>
  </si>
  <si>
    <t xml:space="preserve">   职教专项</t>
  </si>
  <si>
    <t xml:space="preserve">   中职免学费区级配套</t>
  </si>
  <si>
    <t xml:space="preserve">   助学专项</t>
  </si>
  <si>
    <t>部门公开表23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</si>
  <si>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</si>
  <si>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</si>
  <si>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</si>
  <si>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</si>
  <si>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</si>
  <si>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</si>
  <si>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</si>
  <si>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</si>
  <si>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</si>
  <si>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</si>
  <si>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</si>
  <si>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</si>
  <si>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</si>
  <si>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</si>
  <si>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督学责任区工作经费</t>
  </si>
  <si>
    <t>督学责任区工作经费</t>
  </si>
  <si>
    <t>效益指标</t>
  </si>
  <si>
    <t>生态效益指标</t>
  </si>
  <si>
    <t>教育教学质量提高</t>
  </si>
  <si>
    <t>提高</t>
  </si>
  <si>
    <t>定性</t>
  </si>
  <si>
    <t>产出指标</t>
  </si>
  <si>
    <t>质量指标</t>
  </si>
  <si>
    <t>教育教学督导覆盖率</t>
  </si>
  <si>
    <t>100%</t>
  </si>
  <si>
    <t>百分比</t>
  </si>
  <si>
    <t>定量</t>
  </si>
  <si>
    <t>成本指标</t>
  </si>
  <si>
    <t>经济成本指标</t>
  </si>
  <si>
    <t>成本指标控制率</t>
  </si>
  <si>
    <t>90%</t>
  </si>
  <si>
    <t>≥</t>
  </si>
  <si>
    <t>满意度指标</t>
  </si>
  <si>
    <t>服务对象满意度指标</t>
  </si>
  <si>
    <t>群众满意度</t>
  </si>
  <si>
    <t>95%</t>
  </si>
  <si>
    <t xml:space="preserve">  教育共同财政事权转移支付安排的支出</t>
  </si>
  <si>
    <t>教育共同财政事权转移支付安排的支出</t>
  </si>
  <si>
    <t>时效指标</t>
  </si>
  <si>
    <t>资金到位期限</t>
  </si>
  <si>
    <t>2023年</t>
  </si>
  <si>
    <t>年</t>
  </si>
  <si>
    <t>社会效益指标</t>
  </si>
  <si>
    <t>义务教育经费保障率</t>
  </si>
  <si>
    <t>学校满意度</t>
  </si>
  <si>
    <t>98%</t>
  </si>
  <si>
    <t xml:space="preserve">  民办代课教师生活困难补助</t>
  </si>
  <si>
    <t>民办代课教师生活困难补助</t>
  </si>
  <si>
    <t>数量指标</t>
  </si>
  <si>
    <t xml:space="preserve">个人及家庭补助金额 </t>
  </si>
  <si>
    <t>197万元</t>
  </si>
  <si>
    <t>万元</t>
  </si>
  <si>
    <t>民办代课教师生活质量提高</t>
  </si>
  <si>
    <t xml:space="preserve">  民办教育发展专项</t>
  </si>
  <si>
    <t>民办教育发展专项</t>
  </si>
  <si>
    <t>92%</t>
  </si>
  <si>
    <t>民办教育发展完善率</t>
  </si>
  <si>
    <t>民办发展教育经费金额</t>
  </si>
  <si>
    <t>27万元</t>
  </si>
  <si>
    <t xml:space="preserve">  危改金</t>
  </si>
  <si>
    <t>学校危房改造补助资金</t>
  </si>
  <si>
    <t>项目使用期间</t>
  </si>
  <si>
    <t>工程达标率</t>
  </si>
  <si>
    <t>生态环境成本指标</t>
  </si>
  <si>
    <t>社会成本指标</t>
  </si>
  <si>
    <t>定额成本控制率</t>
  </si>
  <si>
    <t>房屋修缮面积</t>
  </si>
  <si>
    <t>2500平方米</t>
  </si>
  <si>
    <t>平方米</t>
  </si>
  <si>
    <t>经济效益指标</t>
  </si>
  <si>
    <t xml:space="preserve">  校方责任险专项</t>
  </si>
  <si>
    <t>校方责任险专项</t>
  </si>
  <si>
    <t>家长满意度</t>
  </si>
  <si>
    <t xml:space="preserve"> 中小学生人身伤害治愈率</t>
  </si>
  <si>
    <t>中小学生人身伤害理赔率</t>
  </si>
  <si>
    <t xml:space="preserve">  校园足球示范区专项</t>
  </si>
  <si>
    <t>校园足球示范区专项经费</t>
  </si>
  <si>
    <t>足球专项经费金额</t>
  </si>
  <si>
    <t>中小学生素质教育提高</t>
  </si>
  <si>
    <t xml:space="preserve">  学校公用经费区级配套</t>
  </si>
  <si>
    <t>学校公用经费区级配套</t>
  </si>
  <si>
    <t>公用经费使用期间</t>
  </si>
  <si>
    <t xml:space="preserve">  职业教育专项经费</t>
  </si>
  <si>
    <t>职业教育专项经费</t>
  </si>
  <si>
    <t>职业教育质量提高</t>
  </si>
  <si>
    <t>资金到位率</t>
  </si>
  <si>
    <t xml:space="preserve">  中职免学费区级配套</t>
  </si>
  <si>
    <t>中职免学费区级配套</t>
  </si>
  <si>
    <t>中职免学费人均补助</t>
  </si>
  <si>
    <t>2400元</t>
  </si>
  <si>
    <t>元</t>
  </si>
  <si>
    <t>中职免学费覆盖率</t>
  </si>
  <si>
    <t xml:space="preserve">  助学专项</t>
  </si>
  <si>
    <t>助学专项</t>
  </si>
  <si>
    <t>贫困学生资助率</t>
  </si>
  <si>
    <t>每万人资助额</t>
  </si>
  <si>
    <t>5000元</t>
  </si>
  <si>
    <t>部门公开表24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</si>
  <si>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</si>
  <si>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</si>
  <si>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</si>
  <si>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</si>
  <si>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</si>
  <si>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</si>
  <si>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</si>
  <si>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</si>
  <si>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</si>
  <si>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</si>
  <si>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评（扣）分标准</t>
  </si>
  <si>
    <t>贯彻执行党和国家的教育方针、政策、法规和制度，拟订全区教育事业发展规划，管理全区的基础教育、职业教育、成人教育、特殊教育以及幼儿教育工作，加强师资队伍建设等事项</t>
  </si>
  <si>
    <t xml:space="preserve"> 数量指标</t>
  </si>
  <si>
    <t>所属二级预算单位所数</t>
  </si>
  <si>
    <t>1所</t>
  </si>
  <si>
    <t>所</t>
  </si>
  <si>
    <t xml:space="preserve"> 质量指标</t>
  </si>
  <si>
    <t>普通高中改善办学条件完成率</t>
  </si>
  <si>
    <t>%</t>
  </si>
  <si>
    <t xml:space="preserve"> 时效指标</t>
  </si>
  <si>
    <t>经费使用期限</t>
  </si>
  <si>
    <t>保障全区教育经费投入</t>
  </si>
  <si>
    <t>应保尽保</t>
  </si>
  <si>
    <t xml:space="preserve">效益指标 </t>
  </si>
  <si>
    <t>教师工资保障</t>
  </si>
  <si>
    <t>贫困学生入学率</t>
  </si>
  <si>
    <t>应学尽学</t>
  </si>
  <si>
    <t>学前教育三年毛入园率</t>
  </si>
  <si>
    <t xml:space="preserve"> 可持续影响指标</t>
  </si>
  <si>
    <t>义务教育巩固率</t>
  </si>
  <si>
    <t>师生家长满意度</t>
  </si>
</sst>
</file>

<file path=xl/styles.xml><?xml version="1.0" encoding="utf-8"?>
<styleSheet xmlns="http://schemas.openxmlformats.org/spreadsheetml/2006/main">
  <numFmts count="1">
    <numFmt numFmtId="176" formatCode="#0.00"/>
  </numFmts>
  <fonts count="19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119">
    <xf numFmtId="0" fontId="0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6" fillId="0" borderId="0" xfId="0" applyFont="1" applyFill="1">
      <alignment vertical="center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7" fillId="0" borderId="1" xfId="1" applyNumberFormat="1" applyFont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 wrapText="1"/>
    </xf>
    <xf numFmtId="49" fontId="8" fillId="0" borderId="1" xfId="1" applyNumberFormat="1" applyFont="1" applyBorder="1" applyAlignment="1">
      <alignment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7" fillId="0" borderId="1" xfId="1" applyNumberFormat="1" applyFont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 wrapText="1"/>
    </xf>
    <xf numFmtId="49" fontId="8" fillId="0" borderId="1" xfId="1" applyNumberFormat="1" applyFont="1" applyBorder="1" applyAlignment="1">
      <alignment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D9" sqref="D9:D10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spans="1:9" ht="73.349999999999994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</row>
    <row r="2" spans="1:9" ht="23.25" customHeight="1">
      <c r="A2" s="6"/>
      <c r="B2" s="6"/>
      <c r="C2" s="6"/>
      <c r="D2" s="6"/>
      <c r="E2" s="6"/>
      <c r="F2" s="6"/>
      <c r="G2" s="6"/>
      <c r="H2" s="6"/>
      <c r="I2" s="6"/>
    </row>
    <row r="3" spans="1:9" ht="21.6" customHeight="1">
      <c r="A3" s="6"/>
      <c r="B3" s="6"/>
      <c r="C3" s="6"/>
      <c r="D3" s="6"/>
      <c r="E3" s="6"/>
      <c r="F3" s="6"/>
      <c r="G3" s="6"/>
      <c r="H3" s="6"/>
      <c r="I3" s="6"/>
    </row>
    <row r="4" spans="1:9" ht="39.6" customHeight="1">
      <c r="A4" s="64"/>
      <c r="B4" s="65"/>
      <c r="C4" s="1"/>
      <c r="D4" s="66" t="s">
        <v>1</v>
      </c>
      <c r="E4" s="69">
        <v>127020</v>
      </c>
      <c r="F4" s="69"/>
      <c r="G4" s="69"/>
      <c r="H4" s="69"/>
      <c r="I4" s="1"/>
    </row>
    <row r="5" spans="1:9" ht="54.4" customHeight="1">
      <c r="A5" s="64"/>
      <c r="B5" s="65"/>
      <c r="C5" s="1"/>
      <c r="D5" s="66" t="s">
        <v>2</v>
      </c>
      <c r="E5" s="69" t="s">
        <v>3</v>
      </c>
      <c r="F5" s="69"/>
      <c r="G5" s="69"/>
      <c r="H5" s="69"/>
      <c r="I5" s="1"/>
    </row>
    <row r="6" spans="1:9" ht="16.350000000000001" customHeight="1"/>
    <row r="7" spans="1:9" ht="16.350000000000001" customHeight="1"/>
    <row r="8" spans="1:9" ht="16.350000000000001" customHeight="1">
      <c r="D8" s="1"/>
    </row>
  </sheetData>
  <mergeCells count="3">
    <mergeCell ref="A1:I1"/>
    <mergeCell ref="E4:H4"/>
    <mergeCell ref="E5:H5"/>
  </mergeCells>
  <phoneticPr fontId="17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topLeftCell="A13" workbookViewId="0">
      <selection activeCell="A6" sqref="A1:XFD1048576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spans="1:3" ht="32.65" customHeight="1">
      <c r="A1" s="1"/>
      <c r="B1" s="71" t="s">
        <v>4</v>
      </c>
      <c r="C1" s="71"/>
    </row>
    <row r="2" spans="1:3" ht="25.15" customHeight="1">
      <c r="B2" s="71"/>
      <c r="C2" s="71"/>
    </row>
    <row r="3" spans="1:3" ht="31.15" customHeight="1">
      <c r="B3" s="70" t="s">
        <v>5</v>
      </c>
      <c r="C3" s="70"/>
    </row>
    <row r="4" spans="1:3" ht="32.65" customHeight="1">
      <c r="B4" s="61">
        <v>1</v>
      </c>
      <c r="C4" s="62" t="s">
        <v>6</v>
      </c>
    </row>
    <row r="5" spans="1:3" ht="32.65" customHeight="1">
      <c r="B5" s="61">
        <v>2</v>
      </c>
      <c r="C5" s="63" t="s">
        <v>7</v>
      </c>
    </row>
    <row r="6" spans="1:3" ht="32.65" customHeight="1">
      <c r="B6" s="61">
        <v>3</v>
      </c>
      <c r="C6" s="62" t="s">
        <v>8</v>
      </c>
    </row>
    <row r="7" spans="1:3" ht="32.65" customHeight="1">
      <c r="B7" s="61">
        <v>4</v>
      </c>
      <c r="C7" s="62" t="s">
        <v>9</v>
      </c>
    </row>
    <row r="8" spans="1:3" ht="32.65" customHeight="1">
      <c r="B8" s="61">
        <v>5</v>
      </c>
      <c r="C8" s="62" t="s">
        <v>10</v>
      </c>
    </row>
    <row r="9" spans="1:3" ht="32.65" customHeight="1">
      <c r="B9" s="61">
        <v>6</v>
      </c>
      <c r="C9" s="62" t="s">
        <v>11</v>
      </c>
    </row>
    <row r="10" spans="1:3" ht="32.65" customHeight="1">
      <c r="B10" s="61">
        <v>7</v>
      </c>
      <c r="C10" s="62" t="s">
        <v>12</v>
      </c>
    </row>
    <row r="11" spans="1:3" ht="32.65" customHeight="1">
      <c r="B11" s="61">
        <v>8</v>
      </c>
      <c r="C11" s="62" t="s">
        <v>13</v>
      </c>
    </row>
    <row r="12" spans="1:3" ht="32.65" customHeight="1">
      <c r="B12" s="61">
        <v>9</v>
      </c>
      <c r="C12" s="62" t="s">
        <v>14</v>
      </c>
    </row>
    <row r="13" spans="1:3" ht="32.65" customHeight="1">
      <c r="B13" s="61">
        <v>10</v>
      </c>
      <c r="C13" s="62" t="s">
        <v>15</v>
      </c>
    </row>
    <row r="14" spans="1:3" ht="32.65" customHeight="1">
      <c r="B14" s="61">
        <v>11</v>
      </c>
      <c r="C14" s="62" t="s">
        <v>16</v>
      </c>
    </row>
    <row r="15" spans="1:3" ht="32.65" customHeight="1">
      <c r="B15" s="61">
        <v>12</v>
      </c>
      <c r="C15" s="62" t="s">
        <v>17</v>
      </c>
    </row>
    <row r="16" spans="1:3" ht="32.65" customHeight="1">
      <c r="B16" s="61">
        <v>13</v>
      </c>
      <c r="C16" s="62" t="s">
        <v>18</v>
      </c>
    </row>
    <row r="17" spans="2:3" ht="32.65" customHeight="1">
      <c r="B17" s="61">
        <v>14</v>
      </c>
      <c r="C17" s="62" t="s">
        <v>19</v>
      </c>
    </row>
    <row r="18" spans="2:3" ht="32.65" customHeight="1">
      <c r="B18" s="61">
        <v>15</v>
      </c>
      <c r="C18" s="62" t="s">
        <v>20</v>
      </c>
    </row>
    <row r="19" spans="2:3" ht="32.65" customHeight="1">
      <c r="B19" s="61">
        <v>16</v>
      </c>
      <c r="C19" s="62" t="s">
        <v>21</v>
      </c>
    </row>
    <row r="20" spans="2:3" ht="32.65" customHeight="1">
      <c r="B20" s="61">
        <v>17</v>
      </c>
      <c r="C20" s="62" t="s">
        <v>22</v>
      </c>
    </row>
    <row r="21" spans="2:3" ht="32.65" customHeight="1">
      <c r="B21" s="61">
        <v>18</v>
      </c>
      <c r="C21" s="62" t="s">
        <v>23</v>
      </c>
    </row>
    <row r="22" spans="2:3" ht="32.65" customHeight="1">
      <c r="B22" s="61">
        <v>19</v>
      </c>
      <c r="C22" s="62" t="s">
        <v>24</v>
      </c>
    </row>
    <row r="23" spans="2:3" ht="32.65" customHeight="1">
      <c r="B23" s="61">
        <v>20</v>
      </c>
      <c r="C23" s="62" t="s">
        <v>25</v>
      </c>
    </row>
    <row r="24" spans="2:3" ht="32.65" customHeight="1">
      <c r="B24" s="61">
        <v>21</v>
      </c>
      <c r="C24" s="62" t="s">
        <v>26</v>
      </c>
    </row>
    <row r="25" spans="2:3" ht="32.65" customHeight="1">
      <c r="B25" s="61">
        <v>22</v>
      </c>
      <c r="C25" s="62" t="s">
        <v>27</v>
      </c>
    </row>
    <row r="26" spans="2:3" ht="32.65" customHeight="1">
      <c r="B26" s="61">
        <v>23</v>
      </c>
      <c r="C26" s="62" t="s">
        <v>28</v>
      </c>
    </row>
    <row r="27" spans="2:3" ht="32.65" customHeight="1">
      <c r="B27" s="61">
        <v>24</v>
      </c>
      <c r="C27" s="62" t="s">
        <v>29</v>
      </c>
    </row>
  </sheetData>
  <mergeCells count="2">
    <mergeCell ref="B3:C3"/>
    <mergeCell ref="B1:C2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zoomScale="120" zoomScaleNormal="120" workbookViewId="0">
      <selection sqref="A1:XFD1048576"/>
    </sheetView>
  </sheetViews>
  <sheetFormatPr defaultColWidth="10" defaultRowHeight="13.5"/>
  <cols>
    <col min="1" max="1" width="29.5" style="22" customWidth="1"/>
    <col min="2" max="2" width="10.125" style="22" customWidth="1"/>
    <col min="3" max="3" width="23.125" style="22" customWidth="1"/>
    <col min="4" max="4" width="11.125" style="22" customWidth="1"/>
    <col min="5" max="5" width="24" style="22" customWidth="1"/>
    <col min="6" max="6" width="10.5" style="22" customWidth="1"/>
    <col min="7" max="7" width="20.25" style="22" customWidth="1"/>
    <col min="8" max="8" width="11" style="22" customWidth="1"/>
    <col min="9" max="9" width="9.75" style="22" customWidth="1"/>
    <col min="10" max="16384" width="10" style="22"/>
  </cols>
  <sheetData>
    <row r="1" spans="1:8" ht="12.95" customHeight="1">
      <c r="A1" s="23"/>
      <c r="H1" s="24" t="s">
        <v>30</v>
      </c>
    </row>
    <row r="2" spans="1:8" ht="24.2" customHeight="1">
      <c r="A2" s="72" t="s">
        <v>6</v>
      </c>
      <c r="B2" s="72"/>
      <c r="C2" s="72"/>
      <c r="D2" s="72"/>
      <c r="E2" s="72"/>
      <c r="F2" s="72"/>
      <c r="G2" s="72"/>
      <c r="H2" s="72"/>
    </row>
    <row r="3" spans="1:8" ht="17.25" customHeight="1">
      <c r="A3" s="73" t="s">
        <v>31</v>
      </c>
      <c r="B3" s="73"/>
      <c r="C3" s="73"/>
      <c r="D3" s="73"/>
      <c r="E3" s="73"/>
      <c r="F3" s="73"/>
      <c r="G3" s="74" t="s">
        <v>32</v>
      </c>
      <c r="H3" s="74"/>
    </row>
    <row r="4" spans="1:8" ht="17.850000000000001" customHeight="1">
      <c r="A4" s="75" t="s">
        <v>33</v>
      </c>
      <c r="B4" s="75"/>
      <c r="C4" s="75" t="s">
        <v>34</v>
      </c>
      <c r="D4" s="75"/>
      <c r="E4" s="75"/>
      <c r="F4" s="75"/>
      <c r="G4" s="75"/>
      <c r="H4" s="75"/>
    </row>
    <row r="5" spans="1:8" ht="22.35" customHeight="1">
      <c r="A5" s="26" t="s">
        <v>35</v>
      </c>
      <c r="B5" s="26" t="s">
        <v>36</v>
      </c>
      <c r="C5" s="26" t="s">
        <v>37</v>
      </c>
      <c r="D5" s="26" t="s">
        <v>36</v>
      </c>
      <c r="E5" s="26" t="s">
        <v>38</v>
      </c>
      <c r="F5" s="26" t="s">
        <v>36</v>
      </c>
      <c r="G5" s="26" t="s">
        <v>39</v>
      </c>
      <c r="H5" s="26" t="s">
        <v>36</v>
      </c>
    </row>
    <row r="6" spans="1:8">
      <c r="A6" s="27" t="s">
        <v>40</v>
      </c>
      <c r="B6" s="32">
        <v>1171.8900000000001</v>
      </c>
      <c r="C6" s="34" t="s">
        <v>41</v>
      </c>
      <c r="D6" s="31"/>
      <c r="E6" s="27" t="s">
        <v>42</v>
      </c>
      <c r="F6" s="28">
        <v>1039.7058</v>
      </c>
      <c r="G6" s="34" t="s">
        <v>43</v>
      </c>
      <c r="H6" s="32">
        <v>1009.675</v>
      </c>
    </row>
    <row r="7" spans="1:8">
      <c r="A7" s="34" t="s">
        <v>44</v>
      </c>
      <c r="B7" s="32"/>
      <c r="C7" s="34" t="s">
        <v>45</v>
      </c>
      <c r="D7" s="31"/>
      <c r="E7" s="34" t="s">
        <v>46</v>
      </c>
      <c r="F7" s="32">
        <v>1009.675</v>
      </c>
      <c r="G7" s="34" t="s">
        <v>47</v>
      </c>
      <c r="H7" s="32">
        <v>139.09289999999999</v>
      </c>
    </row>
    <row r="8" spans="1:8">
      <c r="A8" s="27" t="s">
        <v>48</v>
      </c>
      <c r="B8" s="32"/>
      <c r="C8" s="34" t="s">
        <v>49</v>
      </c>
      <c r="D8" s="31"/>
      <c r="E8" s="34" t="s">
        <v>50</v>
      </c>
      <c r="F8" s="32">
        <v>20.2044</v>
      </c>
      <c r="G8" s="34" t="s">
        <v>51</v>
      </c>
      <c r="H8" s="32"/>
    </row>
    <row r="9" spans="1:8" ht="16.350000000000001" customHeight="1">
      <c r="A9" s="34" t="s">
        <v>52</v>
      </c>
      <c r="B9" s="32"/>
      <c r="C9" s="34" t="s">
        <v>53</v>
      </c>
      <c r="D9" s="31"/>
      <c r="E9" s="34" t="s">
        <v>54</v>
      </c>
      <c r="F9" s="32">
        <v>9.8263999999999996</v>
      </c>
      <c r="G9" s="34" t="s">
        <v>55</v>
      </c>
      <c r="H9" s="32"/>
    </row>
    <row r="10" spans="1:8" ht="16.350000000000001" customHeight="1">
      <c r="A10" s="34" t="s">
        <v>56</v>
      </c>
      <c r="B10" s="32"/>
      <c r="C10" s="34" t="s">
        <v>57</v>
      </c>
      <c r="D10" s="31">
        <v>957.03610000000003</v>
      </c>
      <c r="E10" s="27" t="s">
        <v>58</v>
      </c>
      <c r="F10" s="28">
        <f>SUM(F11:F20)</f>
        <v>132.18049999999999</v>
      </c>
      <c r="G10" s="34" t="s">
        <v>59</v>
      </c>
      <c r="H10" s="32"/>
    </row>
    <row r="11" spans="1:8" ht="16.350000000000001" customHeight="1">
      <c r="A11" s="34" t="s">
        <v>60</v>
      </c>
      <c r="B11" s="32"/>
      <c r="C11" s="34" t="s">
        <v>61</v>
      </c>
      <c r="D11" s="31"/>
      <c r="E11" s="34" t="s">
        <v>62</v>
      </c>
      <c r="F11" s="32"/>
      <c r="G11" s="34" t="s">
        <v>63</v>
      </c>
      <c r="H11" s="32"/>
    </row>
    <row r="12" spans="1:8">
      <c r="A12" s="34" t="s">
        <v>64</v>
      </c>
      <c r="B12" s="32"/>
      <c r="C12" s="34" t="s">
        <v>65</v>
      </c>
      <c r="D12" s="31"/>
      <c r="E12" s="34" t="s">
        <v>66</v>
      </c>
      <c r="F12" s="32">
        <v>118.88849999999999</v>
      </c>
      <c r="G12" s="34" t="s">
        <v>67</v>
      </c>
      <c r="H12" s="32"/>
    </row>
    <row r="13" spans="1:8" ht="16.350000000000001" customHeight="1">
      <c r="A13" s="34" t="s">
        <v>68</v>
      </c>
      <c r="B13" s="32"/>
      <c r="C13" s="34" t="s">
        <v>69</v>
      </c>
      <c r="D13" s="31">
        <v>106.3827</v>
      </c>
      <c r="E13" s="34" t="s">
        <v>70</v>
      </c>
      <c r="F13" s="32">
        <v>12</v>
      </c>
      <c r="G13" s="34" t="s">
        <v>71</v>
      </c>
      <c r="H13" s="32"/>
    </row>
    <row r="14" spans="1:8">
      <c r="A14" s="34" t="s">
        <v>72</v>
      </c>
      <c r="B14" s="32"/>
      <c r="C14" s="34" t="s">
        <v>73</v>
      </c>
      <c r="D14" s="31"/>
      <c r="E14" s="34" t="s">
        <v>74</v>
      </c>
      <c r="F14" s="32"/>
      <c r="G14" s="34" t="s">
        <v>75</v>
      </c>
      <c r="H14" s="32">
        <v>21.8264</v>
      </c>
    </row>
    <row r="15" spans="1:8" ht="16.350000000000001" customHeight="1">
      <c r="A15" s="34" t="s">
        <v>76</v>
      </c>
      <c r="B15" s="32"/>
      <c r="C15" s="34" t="s">
        <v>77</v>
      </c>
      <c r="D15" s="31">
        <v>108.4675</v>
      </c>
      <c r="E15" s="34" t="s">
        <v>78</v>
      </c>
      <c r="F15" s="32"/>
      <c r="G15" s="34" t="s">
        <v>79</v>
      </c>
      <c r="H15" s="32"/>
    </row>
    <row r="16" spans="1:8" ht="16.350000000000001" customHeight="1">
      <c r="A16" s="34" t="s">
        <v>80</v>
      </c>
      <c r="B16" s="32"/>
      <c r="C16" s="34" t="s">
        <v>81</v>
      </c>
      <c r="D16" s="31"/>
      <c r="E16" s="34" t="s">
        <v>82</v>
      </c>
      <c r="F16" s="32"/>
      <c r="G16" s="34" t="s">
        <v>83</v>
      </c>
      <c r="H16" s="32"/>
    </row>
    <row r="17" spans="1:8" ht="16.350000000000001" customHeight="1">
      <c r="A17" s="34" t="s">
        <v>84</v>
      </c>
      <c r="B17" s="32"/>
      <c r="C17" s="34" t="s">
        <v>85</v>
      </c>
      <c r="D17" s="31"/>
      <c r="E17" s="34" t="s">
        <v>86</v>
      </c>
      <c r="F17" s="32"/>
      <c r="G17" s="34" t="s">
        <v>87</v>
      </c>
      <c r="H17" s="32"/>
    </row>
    <row r="18" spans="1:8" ht="16.350000000000001" customHeight="1">
      <c r="A18" s="34" t="s">
        <v>88</v>
      </c>
      <c r="B18" s="32"/>
      <c r="C18" s="34" t="s">
        <v>89</v>
      </c>
      <c r="D18" s="31"/>
      <c r="E18" s="34" t="s">
        <v>90</v>
      </c>
      <c r="F18" s="32"/>
      <c r="G18" s="34" t="s">
        <v>91</v>
      </c>
      <c r="H18" s="32"/>
    </row>
    <row r="19" spans="1:8" ht="16.350000000000001" customHeight="1">
      <c r="A19" s="34" t="s">
        <v>92</v>
      </c>
      <c r="B19" s="32"/>
      <c r="C19" s="34" t="s">
        <v>93</v>
      </c>
      <c r="D19" s="31"/>
      <c r="E19" s="34" t="s">
        <v>94</v>
      </c>
      <c r="F19" s="32"/>
      <c r="G19" s="34" t="s">
        <v>95</v>
      </c>
      <c r="H19" s="32">
        <v>1.292</v>
      </c>
    </row>
    <row r="20" spans="1:8" ht="16.350000000000001" customHeight="1">
      <c r="A20" s="27" t="s">
        <v>96</v>
      </c>
      <c r="B20" s="28"/>
      <c r="C20" s="34" t="s">
        <v>97</v>
      </c>
      <c r="D20" s="31"/>
      <c r="E20" s="34" t="s">
        <v>98</v>
      </c>
      <c r="F20" s="32">
        <v>1.292</v>
      </c>
      <c r="G20" s="34"/>
      <c r="H20" s="32"/>
    </row>
    <row r="21" spans="1:8" ht="16.350000000000001" customHeight="1">
      <c r="A21" s="27" t="s">
        <v>99</v>
      </c>
      <c r="B21" s="28"/>
      <c r="C21" s="34" t="s">
        <v>100</v>
      </c>
      <c r="D21" s="31"/>
      <c r="E21" s="27" t="s">
        <v>101</v>
      </c>
      <c r="F21" s="28"/>
      <c r="G21" s="34"/>
      <c r="H21" s="32"/>
    </row>
    <row r="22" spans="1:8" ht="16.350000000000001" customHeight="1">
      <c r="A22" s="27" t="s">
        <v>102</v>
      </c>
      <c r="B22" s="28"/>
      <c r="C22" s="34" t="s">
        <v>103</v>
      </c>
      <c r="D22" s="31"/>
      <c r="E22" s="34"/>
      <c r="F22" s="34"/>
      <c r="G22" s="34"/>
      <c r="H22" s="32"/>
    </row>
    <row r="23" spans="1:8" ht="16.350000000000001" customHeight="1">
      <c r="A23" s="27" t="s">
        <v>104</v>
      </c>
      <c r="B23" s="28"/>
      <c r="C23" s="34" t="s">
        <v>105</v>
      </c>
      <c r="D23" s="31"/>
      <c r="E23" s="34"/>
      <c r="F23" s="34"/>
      <c r="G23" s="34"/>
      <c r="H23" s="32"/>
    </row>
    <row r="24" spans="1:8" ht="16.350000000000001" customHeight="1">
      <c r="A24" s="27" t="s">
        <v>106</v>
      </c>
      <c r="B24" s="28"/>
      <c r="C24" s="34" t="s">
        <v>107</v>
      </c>
      <c r="D24" s="31"/>
      <c r="E24" s="34"/>
      <c r="F24" s="34"/>
      <c r="G24" s="34"/>
      <c r="H24" s="32"/>
    </row>
    <row r="25" spans="1:8" ht="16.350000000000001" customHeight="1">
      <c r="A25" s="34" t="s">
        <v>108</v>
      </c>
      <c r="B25" s="32"/>
      <c r="C25" s="34" t="s">
        <v>109</v>
      </c>
      <c r="D25" s="31"/>
      <c r="E25" s="34"/>
      <c r="F25" s="34"/>
      <c r="G25" s="34"/>
      <c r="H25" s="32"/>
    </row>
    <row r="26" spans="1:8" ht="16.350000000000001" customHeight="1">
      <c r="A26" s="34" t="s">
        <v>110</v>
      </c>
      <c r="B26" s="32"/>
      <c r="C26" s="34" t="s">
        <v>111</v>
      </c>
      <c r="D26" s="31"/>
      <c r="E26" s="34"/>
      <c r="F26" s="34"/>
      <c r="G26" s="34"/>
      <c r="H26" s="32"/>
    </row>
    <row r="27" spans="1:8" ht="16.350000000000001" customHeight="1">
      <c r="A27" s="34" t="s">
        <v>112</v>
      </c>
      <c r="B27" s="32"/>
      <c r="C27" s="34" t="s">
        <v>113</v>
      </c>
      <c r="D27" s="31"/>
      <c r="E27" s="34"/>
      <c r="F27" s="34"/>
      <c r="G27" s="34"/>
      <c r="H27" s="32"/>
    </row>
    <row r="28" spans="1:8" ht="16.350000000000001" customHeight="1">
      <c r="A28" s="27" t="s">
        <v>114</v>
      </c>
      <c r="B28" s="28"/>
      <c r="C28" s="34" t="s">
        <v>115</v>
      </c>
      <c r="D28" s="31"/>
      <c r="E28" s="34"/>
      <c r="F28" s="34"/>
      <c r="G28" s="34"/>
      <c r="H28" s="32"/>
    </row>
    <row r="29" spans="1:8" ht="16.350000000000001" customHeight="1">
      <c r="A29" s="27" t="s">
        <v>116</v>
      </c>
      <c r="B29" s="28"/>
      <c r="C29" s="34" t="s">
        <v>117</v>
      </c>
      <c r="D29" s="31"/>
      <c r="E29" s="34"/>
      <c r="F29" s="34"/>
      <c r="G29" s="34"/>
      <c r="H29" s="32"/>
    </row>
    <row r="30" spans="1:8" ht="16.350000000000001" customHeight="1">
      <c r="A30" s="27" t="s">
        <v>118</v>
      </c>
      <c r="B30" s="28"/>
      <c r="C30" s="34" t="s">
        <v>119</v>
      </c>
      <c r="D30" s="31"/>
      <c r="E30" s="34"/>
      <c r="F30" s="34"/>
      <c r="G30" s="34"/>
      <c r="H30" s="32"/>
    </row>
    <row r="31" spans="1:8" ht="16.350000000000001" customHeight="1">
      <c r="A31" s="27" t="s">
        <v>120</v>
      </c>
      <c r="B31" s="28"/>
      <c r="C31" s="34" t="s">
        <v>121</v>
      </c>
      <c r="D31" s="31"/>
      <c r="E31" s="34"/>
      <c r="F31" s="34"/>
      <c r="G31" s="34"/>
      <c r="H31" s="32"/>
    </row>
    <row r="32" spans="1:8" ht="16.350000000000001" customHeight="1">
      <c r="A32" s="27" t="s">
        <v>122</v>
      </c>
      <c r="B32" s="28"/>
      <c r="C32" s="34" t="s">
        <v>123</v>
      </c>
      <c r="D32" s="31"/>
      <c r="E32" s="34"/>
      <c r="F32" s="34"/>
      <c r="G32" s="34"/>
      <c r="H32" s="32"/>
    </row>
    <row r="33" spans="1:8" ht="16.350000000000001" customHeight="1">
      <c r="A33" s="34"/>
      <c r="B33" s="34"/>
      <c r="C33" s="34" t="s">
        <v>124</v>
      </c>
      <c r="D33" s="31"/>
      <c r="E33" s="34"/>
      <c r="F33" s="34"/>
      <c r="G33" s="34"/>
      <c r="H33" s="34"/>
    </row>
    <row r="34" spans="1:8" ht="16.350000000000001" customHeight="1">
      <c r="A34" s="34"/>
      <c r="B34" s="34"/>
      <c r="C34" s="34" t="s">
        <v>125</v>
      </c>
      <c r="D34" s="31"/>
      <c r="E34" s="34"/>
      <c r="F34" s="34"/>
      <c r="G34" s="34"/>
      <c r="H34" s="34"/>
    </row>
    <row r="35" spans="1:8" ht="16.350000000000001" customHeight="1">
      <c r="A35" s="34"/>
      <c r="B35" s="34"/>
      <c r="C35" s="34" t="s">
        <v>126</v>
      </c>
      <c r="D35" s="31"/>
      <c r="E35" s="34"/>
      <c r="F35" s="34"/>
      <c r="G35" s="34"/>
      <c r="H35" s="34"/>
    </row>
    <row r="36" spans="1:8" ht="16.350000000000001" customHeight="1">
      <c r="A36" s="34"/>
      <c r="B36" s="34"/>
      <c r="C36" s="34"/>
      <c r="D36" s="34"/>
      <c r="E36" s="34"/>
      <c r="F36" s="34"/>
      <c r="G36" s="34"/>
      <c r="H36" s="34"/>
    </row>
    <row r="37" spans="1:8" ht="16.350000000000001" customHeight="1">
      <c r="A37" s="27" t="s">
        <v>127</v>
      </c>
      <c r="B37" s="28">
        <v>1171.8900000000001</v>
      </c>
      <c r="C37" s="27" t="s">
        <v>128</v>
      </c>
      <c r="D37" s="28">
        <f>SUM(D6:D35)</f>
        <v>1171.8862999999999</v>
      </c>
      <c r="E37" s="27" t="s">
        <v>128</v>
      </c>
      <c r="F37" s="28">
        <f>SUM(F6,F10,F21)</f>
        <v>1171.8862999999999</v>
      </c>
      <c r="G37" s="27" t="s">
        <v>128</v>
      </c>
      <c r="H37" s="28">
        <f>SUM(H6:H19)</f>
        <v>1171.8862999999999</v>
      </c>
    </row>
    <row r="38" spans="1:8" ht="16.350000000000001" customHeight="1">
      <c r="A38" s="27" t="s">
        <v>129</v>
      </c>
      <c r="B38" s="28"/>
      <c r="C38" s="27" t="s">
        <v>130</v>
      </c>
      <c r="D38" s="28"/>
      <c r="E38" s="27" t="s">
        <v>130</v>
      </c>
      <c r="F38" s="28"/>
      <c r="G38" s="27" t="s">
        <v>130</v>
      </c>
      <c r="H38" s="28"/>
    </row>
    <row r="39" spans="1:8" ht="16.350000000000001" customHeight="1">
      <c r="A39" s="34"/>
      <c r="B39" s="32"/>
      <c r="C39" s="34"/>
      <c r="D39" s="32"/>
      <c r="E39" s="27"/>
      <c r="F39" s="28"/>
      <c r="G39" s="27"/>
      <c r="H39" s="28"/>
    </row>
    <row r="40" spans="1:8" ht="16.350000000000001" customHeight="1">
      <c r="A40" s="27" t="s">
        <v>131</v>
      </c>
      <c r="B40" s="28">
        <v>1171.8900000000001</v>
      </c>
      <c r="C40" s="27" t="s">
        <v>132</v>
      </c>
      <c r="D40" s="28">
        <f t="shared" ref="D40:H40" si="0">D37-D38</f>
        <v>1171.8862999999999</v>
      </c>
      <c r="E40" s="27" t="s">
        <v>132</v>
      </c>
      <c r="F40" s="28">
        <f t="shared" si="0"/>
        <v>1171.8862999999999</v>
      </c>
      <c r="G40" s="27" t="s">
        <v>132</v>
      </c>
      <c r="H40" s="28">
        <f t="shared" si="0"/>
        <v>1171.8862999999999</v>
      </c>
    </row>
  </sheetData>
  <mergeCells count="5">
    <mergeCell ref="A2:H2"/>
    <mergeCell ref="A3:F3"/>
    <mergeCell ref="G3:H3"/>
    <mergeCell ref="A4:B4"/>
    <mergeCell ref="C4:H4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workbookViewId="0">
      <selection activeCell="C26" sqref="C26"/>
    </sheetView>
  </sheetViews>
  <sheetFormatPr defaultColWidth="10" defaultRowHeight="13.5"/>
  <cols>
    <col min="1" max="1" width="5.875" style="22" customWidth="1"/>
    <col min="2" max="2" width="16.125" style="22" customWidth="1"/>
    <col min="3" max="3" width="8.625" style="22" customWidth="1"/>
    <col min="4" max="25" width="7.75" style="22" customWidth="1"/>
    <col min="26" max="26" width="9.75" style="22" customWidth="1"/>
    <col min="27" max="16384" width="10" style="22"/>
  </cols>
  <sheetData>
    <row r="1" spans="1:25" ht="16.350000000000001" customHeight="1">
      <c r="A1" s="23"/>
      <c r="X1" s="76" t="s">
        <v>133</v>
      </c>
      <c r="Y1" s="76"/>
    </row>
    <row r="2" spans="1:25" ht="33.6" customHeight="1">
      <c r="A2" s="77" t="s">
        <v>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5" ht="22.35" customHeight="1">
      <c r="A3" s="78" t="s">
        <v>31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4" t="s">
        <v>32</v>
      </c>
      <c r="Y3" s="74"/>
    </row>
    <row r="4" spans="1:25" ht="22.35" customHeight="1">
      <c r="A4" s="79" t="s">
        <v>134</v>
      </c>
      <c r="B4" s="79" t="s">
        <v>135</v>
      </c>
      <c r="C4" s="79" t="s">
        <v>136</v>
      </c>
      <c r="D4" s="79" t="s">
        <v>137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 t="s">
        <v>129</v>
      </c>
      <c r="T4" s="79"/>
      <c r="U4" s="79"/>
      <c r="V4" s="79"/>
      <c r="W4" s="79"/>
      <c r="X4" s="79"/>
      <c r="Y4" s="79"/>
    </row>
    <row r="5" spans="1:25" ht="22.35" customHeight="1">
      <c r="A5" s="79"/>
      <c r="B5" s="79"/>
      <c r="C5" s="79"/>
      <c r="D5" s="79" t="s">
        <v>138</v>
      </c>
      <c r="E5" s="79" t="s">
        <v>139</v>
      </c>
      <c r="F5" s="79" t="s">
        <v>140</v>
      </c>
      <c r="G5" s="79" t="s">
        <v>141</v>
      </c>
      <c r="H5" s="79" t="s">
        <v>142</v>
      </c>
      <c r="I5" s="79" t="s">
        <v>143</v>
      </c>
      <c r="J5" s="79" t="s">
        <v>144</v>
      </c>
      <c r="K5" s="79"/>
      <c r="L5" s="79"/>
      <c r="M5" s="79"/>
      <c r="N5" s="79" t="s">
        <v>145</v>
      </c>
      <c r="O5" s="79" t="s">
        <v>146</v>
      </c>
      <c r="P5" s="79" t="s">
        <v>147</v>
      </c>
      <c r="Q5" s="79" t="s">
        <v>148</v>
      </c>
      <c r="R5" s="79" t="s">
        <v>149</v>
      </c>
      <c r="S5" s="79" t="s">
        <v>138</v>
      </c>
      <c r="T5" s="79" t="s">
        <v>139</v>
      </c>
      <c r="U5" s="79" t="s">
        <v>140</v>
      </c>
      <c r="V5" s="79" t="s">
        <v>141</v>
      </c>
      <c r="W5" s="79" t="s">
        <v>142</v>
      </c>
      <c r="X5" s="79" t="s">
        <v>143</v>
      </c>
      <c r="Y5" s="79" t="s">
        <v>150</v>
      </c>
    </row>
    <row r="6" spans="1:25" ht="22.35" customHeight="1">
      <c r="A6" s="79"/>
      <c r="B6" s="79"/>
      <c r="C6" s="79"/>
      <c r="D6" s="79"/>
      <c r="E6" s="79"/>
      <c r="F6" s="79"/>
      <c r="G6" s="79"/>
      <c r="H6" s="79"/>
      <c r="I6" s="79"/>
      <c r="J6" s="33" t="s">
        <v>151</v>
      </c>
      <c r="K6" s="33" t="s">
        <v>152</v>
      </c>
      <c r="L6" s="33" t="s">
        <v>153</v>
      </c>
      <c r="M6" s="33" t="s">
        <v>142</v>
      </c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</row>
    <row r="7" spans="1:25" s="67" customFormat="1" ht="22.9" customHeight="1">
      <c r="A7" s="27"/>
      <c r="B7" s="27" t="s">
        <v>136</v>
      </c>
      <c r="C7" s="35">
        <f>SUM(C8)</f>
        <v>1171.8900000000001</v>
      </c>
      <c r="D7" s="35">
        <f t="shared" ref="D7:Y7" si="0">SUM(D8)</f>
        <v>1171.8900000000001</v>
      </c>
      <c r="E7" s="35">
        <f t="shared" si="0"/>
        <v>1171.8900000000001</v>
      </c>
      <c r="F7" s="35">
        <f t="shared" si="0"/>
        <v>0</v>
      </c>
      <c r="G7" s="35">
        <f t="shared" si="0"/>
        <v>0</v>
      </c>
      <c r="H7" s="35">
        <f t="shared" si="0"/>
        <v>0</v>
      </c>
      <c r="I7" s="35">
        <f t="shared" si="0"/>
        <v>0</v>
      </c>
      <c r="J7" s="35">
        <f t="shared" si="0"/>
        <v>0</v>
      </c>
      <c r="K7" s="35">
        <f t="shared" si="0"/>
        <v>0</v>
      </c>
      <c r="L7" s="35">
        <f t="shared" si="0"/>
        <v>0</v>
      </c>
      <c r="M7" s="35">
        <f t="shared" si="0"/>
        <v>0</v>
      </c>
      <c r="N7" s="35">
        <f t="shared" si="0"/>
        <v>0</v>
      </c>
      <c r="O7" s="35">
        <f t="shared" si="0"/>
        <v>0</v>
      </c>
      <c r="P7" s="35">
        <f t="shared" si="0"/>
        <v>0</v>
      </c>
      <c r="Q7" s="35">
        <f t="shared" si="0"/>
        <v>0</v>
      </c>
      <c r="R7" s="35">
        <f t="shared" si="0"/>
        <v>0</v>
      </c>
      <c r="S7" s="35">
        <f t="shared" si="0"/>
        <v>0</v>
      </c>
      <c r="T7" s="35">
        <f t="shared" si="0"/>
        <v>0</v>
      </c>
      <c r="U7" s="35">
        <f t="shared" si="0"/>
        <v>0</v>
      </c>
      <c r="V7" s="35">
        <f t="shared" si="0"/>
        <v>0</v>
      </c>
      <c r="W7" s="35">
        <f t="shared" si="0"/>
        <v>0</v>
      </c>
      <c r="X7" s="35">
        <f t="shared" si="0"/>
        <v>0</v>
      </c>
      <c r="Y7" s="35">
        <f t="shared" si="0"/>
        <v>0</v>
      </c>
    </row>
    <row r="8" spans="1:25" s="67" customFormat="1" ht="22.9" customHeight="1">
      <c r="A8" s="29" t="s">
        <v>154</v>
      </c>
      <c r="B8" s="29" t="s">
        <v>155</v>
      </c>
      <c r="C8" s="35">
        <f>SUM(C9)</f>
        <v>1171.8900000000001</v>
      </c>
      <c r="D8" s="35">
        <f>SUM(D9)</f>
        <v>1171.8900000000001</v>
      </c>
      <c r="E8" s="35">
        <f>SUM(E9)</f>
        <v>1171.8900000000001</v>
      </c>
      <c r="F8" s="35">
        <f t="shared" ref="F8:Y8" si="1">SUM(F9)</f>
        <v>0</v>
      </c>
      <c r="G8" s="35">
        <f t="shared" si="1"/>
        <v>0</v>
      </c>
      <c r="H8" s="35">
        <f t="shared" si="1"/>
        <v>0</v>
      </c>
      <c r="I8" s="35">
        <f t="shared" si="1"/>
        <v>0</v>
      </c>
      <c r="J8" s="35">
        <f t="shared" si="1"/>
        <v>0</v>
      </c>
      <c r="K8" s="35">
        <f t="shared" si="1"/>
        <v>0</v>
      </c>
      <c r="L8" s="35">
        <f t="shared" si="1"/>
        <v>0</v>
      </c>
      <c r="M8" s="35">
        <f t="shared" si="1"/>
        <v>0</v>
      </c>
      <c r="N8" s="35">
        <f t="shared" si="1"/>
        <v>0</v>
      </c>
      <c r="O8" s="35">
        <f t="shared" si="1"/>
        <v>0</v>
      </c>
      <c r="P8" s="35">
        <f t="shared" si="1"/>
        <v>0</v>
      </c>
      <c r="Q8" s="35">
        <f t="shared" si="1"/>
        <v>0</v>
      </c>
      <c r="R8" s="35">
        <f t="shared" si="1"/>
        <v>0</v>
      </c>
      <c r="S8" s="35">
        <f t="shared" si="1"/>
        <v>0</v>
      </c>
      <c r="T8" s="35">
        <f t="shared" si="1"/>
        <v>0</v>
      </c>
      <c r="U8" s="35">
        <f t="shared" si="1"/>
        <v>0</v>
      </c>
      <c r="V8" s="35">
        <f t="shared" si="1"/>
        <v>0</v>
      </c>
      <c r="W8" s="35">
        <f t="shared" si="1"/>
        <v>0</v>
      </c>
      <c r="X8" s="35">
        <f t="shared" si="1"/>
        <v>0</v>
      </c>
      <c r="Y8" s="35">
        <f t="shared" si="1"/>
        <v>0</v>
      </c>
    </row>
    <row r="9" spans="1:25" ht="22.9" customHeight="1">
      <c r="A9" s="30">
        <v>127020</v>
      </c>
      <c r="B9" s="30" t="s">
        <v>156</v>
      </c>
      <c r="C9" s="31">
        <f>D9+S9</f>
        <v>1171.8900000000001</v>
      </c>
      <c r="D9" s="31">
        <f>SUM(E9:R9)</f>
        <v>1171.8900000000001</v>
      </c>
      <c r="E9" s="31">
        <v>1171.8900000000001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5">
        <f>SUM(T9:Y9)</f>
        <v>0</v>
      </c>
      <c r="T9" s="32"/>
      <c r="U9" s="32"/>
      <c r="V9" s="32"/>
      <c r="W9" s="32"/>
      <c r="X9" s="32"/>
      <c r="Y9" s="32"/>
    </row>
    <row r="10" spans="1:25" ht="16.350000000000001" customHeight="1"/>
    <row r="11" spans="1:25" ht="16.350000000000001" customHeight="1">
      <c r="G11" s="23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X1:Y1"/>
    <mergeCell ref="A2:Y2"/>
    <mergeCell ref="A3:W3"/>
    <mergeCell ref="X3:Y3"/>
    <mergeCell ref="D4:R4"/>
    <mergeCell ref="S4:Y4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A6" sqref="A6:XFD14"/>
    </sheetView>
  </sheetViews>
  <sheetFormatPr defaultColWidth="10" defaultRowHeight="13.5"/>
  <cols>
    <col min="1" max="1" width="4.625" style="22" customWidth="1"/>
    <col min="2" max="2" width="4.875" style="22" customWidth="1"/>
    <col min="3" max="3" width="5" style="22" customWidth="1"/>
    <col min="4" max="4" width="11.875" style="22" customWidth="1"/>
    <col min="5" max="5" width="25.75" style="22" customWidth="1"/>
    <col min="6" max="6" width="12.375" style="22" customWidth="1"/>
    <col min="7" max="7" width="11.375" style="22" customWidth="1"/>
    <col min="8" max="8" width="14" style="22" customWidth="1"/>
    <col min="9" max="9" width="14.75" style="22" customWidth="1"/>
    <col min="10" max="11" width="17.5" style="22" customWidth="1"/>
    <col min="12" max="12" width="9.75" style="22" customWidth="1"/>
    <col min="13" max="16384" width="10" style="22"/>
  </cols>
  <sheetData>
    <row r="1" spans="1:11" ht="16.350000000000001" customHeight="1">
      <c r="A1" s="23"/>
      <c r="D1" s="54"/>
      <c r="K1" s="24" t="s">
        <v>157</v>
      </c>
    </row>
    <row r="2" spans="1:11" ht="31.9" customHeight="1">
      <c r="A2" s="77" t="s">
        <v>8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24.95" customHeight="1">
      <c r="A3" s="80" t="s">
        <v>31</v>
      </c>
      <c r="B3" s="80"/>
      <c r="C3" s="80"/>
      <c r="D3" s="80"/>
      <c r="E3" s="80"/>
      <c r="F3" s="80"/>
      <c r="G3" s="80"/>
      <c r="H3" s="80"/>
      <c r="I3" s="80"/>
      <c r="J3" s="80"/>
      <c r="K3" s="25" t="s">
        <v>32</v>
      </c>
    </row>
    <row r="4" spans="1:11" ht="27.6" customHeight="1">
      <c r="A4" s="75" t="s">
        <v>158</v>
      </c>
      <c r="B4" s="75"/>
      <c r="C4" s="75"/>
      <c r="D4" s="75" t="s">
        <v>159</v>
      </c>
      <c r="E4" s="75" t="s">
        <v>160</v>
      </c>
      <c r="F4" s="75" t="s">
        <v>136</v>
      </c>
      <c r="G4" s="75" t="s">
        <v>161</v>
      </c>
      <c r="H4" s="75" t="s">
        <v>162</v>
      </c>
      <c r="I4" s="75" t="s">
        <v>163</v>
      </c>
      <c r="J4" s="75" t="s">
        <v>164</v>
      </c>
      <c r="K4" s="75" t="s">
        <v>165</v>
      </c>
    </row>
    <row r="5" spans="1:11" ht="25.9" customHeight="1">
      <c r="A5" s="26" t="s">
        <v>166</v>
      </c>
      <c r="B5" s="26" t="s">
        <v>167</v>
      </c>
      <c r="C5" s="26" t="s">
        <v>168</v>
      </c>
      <c r="D5" s="75"/>
      <c r="E5" s="75"/>
      <c r="F5" s="75"/>
      <c r="G5" s="75"/>
      <c r="H5" s="75"/>
      <c r="I5" s="75"/>
      <c r="J5" s="75"/>
      <c r="K5" s="75"/>
    </row>
    <row r="6" spans="1:11" ht="20.100000000000001" customHeight="1">
      <c r="A6" s="4"/>
      <c r="B6" s="4"/>
      <c r="C6" s="4"/>
      <c r="D6" s="55" t="s">
        <v>136</v>
      </c>
      <c r="E6" s="55"/>
      <c r="F6" s="56">
        <f t="shared" ref="F6:H7" si="0">F7</f>
        <v>1171.8862999999999</v>
      </c>
      <c r="G6" s="56">
        <f t="shared" si="0"/>
        <v>1039.7058</v>
      </c>
      <c r="H6" s="56">
        <f t="shared" si="0"/>
        <v>132.18049999999999</v>
      </c>
      <c r="I6" s="56"/>
      <c r="J6" s="55"/>
      <c r="K6" s="55"/>
    </row>
    <row r="7" spans="1:11" ht="20.100000000000001" customHeight="1">
      <c r="A7" s="57"/>
      <c r="B7" s="57"/>
      <c r="C7" s="57"/>
      <c r="D7" s="53" t="s">
        <v>154</v>
      </c>
      <c r="E7" s="53" t="s">
        <v>155</v>
      </c>
      <c r="F7" s="56">
        <f t="shared" si="0"/>
        <v>1171.8862999999999</v>
      </c>
      <c r="G7" s="56">
        <f t="shared" si="0"/>
        <v>1039.7058</v>
      </c>
      <c r="H7" s="56">
        <f t="shared" si="0"/>
        <v>132.18049999999999</v>
      </c>
      <c r="I7" s="56"/>
      <c r="J7" s="55"/>
      <c r="K7" s="55"/>
    </row>
    <row r="8" spans="1:11" ht="20.100000000000001" customHeight="1">
      <c r="A8" s="57"/>
      <c r="B8" s="57"/>
      <c r="C8" s="57"/>
      <c r="D8" s="53">
        <v>127020</v>
      </c>
      <c r="E8" s="53" t="s">
        <v>156</v>
      </c>
      <c r="F8" s="56">
        <f>SUM(F9:F14)</f>
        <v>1171.8862999999999</v>
      </c>
      <c r="G8" s="56">
        <f>SUM(G9:G14)</f>
        <v>1039.7058</v>
      </c>
      <c r="H8" s="56">
        <f>SUM(H9:H14)</f>
        <v>132.18049999999999</v>
      </c>
      <c r="I8" s="56"/>
      <c r="J8" s="55"/>
      <c r="K8" s="55"/>
    </row>
    <row r="9" spans="1:11" ht="20.100000000000001" customHeight="1">
      <c r="A9" s="58" t="s">
        <v>169</v>
      </c>
      <c r="B9" s="58" t="s">
        <v>170</v>
      </c>
      <c r="C9" s="58" t="s">
        <v>171</v>
      </c>
      <c r="D9" s="59" t="s">
        <v>172</v>
      </c>
      <c r="E9" s="57" t="s">
        <v>173</v>
      </c>
      <c r="F9" s="60">
        <f t="shared" ref="F9:F14" si="1">SUM(G9:K9)</f>
        <v>0</v>
      </c>
      <c r="G9" s="60"/>
      <c r="H9" s="60"/>
      <c r="I9" s="60"/>
      <c r="J9" s="57"/>
      <c r="K9" s="57"/>
    </row>
    <row r="10" spans="1:11" ht="20.100000000000001" customHeight="1">
      <c r="A10" s="58" t="s">
        <v>169</v>
      </c>
      <c r="B10" s="58" t="s">
        <v>174</v>
      </c>
      <c r="C10" s="58" t="s">
        <v>170</v>
      </c>
      <c r="D10" s="59" t="s">
        <v>175</v>
      </c>
      <c r="E10" s="57" t="s">
        <v>176</v>
      </c>
      <c r="F10" s="60">
        <f t="shared" si="1"/>
        <v>0</v>
      </c>
      <c r="G10" s="60"/>
      <c r="H10" s="60"/>
      <c r="I10" s="60"/>
      <c r="J10" s="57"/>
      <c r="K10" s="57"/>
    </row>
    <row r="11" spans="1:11" ht="20.100000000000001" customHeight="1">
      <c r="A11" s="58" t="s">
        <v>169</v>
      </c>
      <c r="B11" s="58" t="s">
        <v>174</v>
      </c>
      <c r="C11" s="58" t="s">
        <v>171</v>
      </c>
      <c r="D11" s="59" t="s">
        <v>177</v>
      </c>
      <c r="E11" s="57" t="s">
        <v>178</v>
      </c>
      <c r="F11" s="60">
        <f t="shared" si="1"/>
        <v>957.03610000000003</v>
      </c>
      <c r="G11" s="60">
        <v>824.85559999999998</v>
      </c>
      <c r="H11" s="60">
        <v>132.18049999999999</v>
      </c>
      <c r="I11" s="60"/>
      <c r="J11" s="57"/>
      <c r="K11" s="57"/>
    </row>
    <row r="12" spans="1:11" ht="20.100000000000001" customHeight="1">
      <c r="A12" s="58" t="s">
        <v>169</v>
      </c>
      <c r="B12" s="58" t="s">
        <v>179</v>
      </c>
      <c r="C12" s="58" t="s">
        <v>174</v>
      </c>
      <c r="D12" s="59" t="s">
        <v>180</v>
      </c>
      <c r="E12" s="57" t="s">
        <v>181</v>
      </c>
      <c r="F12" s="60">
        <f t="shared" si="1"/>
        <v>0</v>
      </c>
      <c r="G12" s="60"/>
      <c r="H12" s="60"/>
      <c r="I12" s="60"/>
      <c r="J12" s="57"/>
      <c r="K12" s="57"/>
    </row>
    <row r="13" spans="1:11" ht="20.100000000000001" customHeight="1">
      <c r="A13" s="58" t="s">
        <v>182</v>
      </c>
      <c r="B13" s="58" t="s">
        <v>183</v>
      </c>
      <c r="C13" s="58" t="s">
        <v>183</v>
      </c>
      <c r="D13" s="59" t="s">
        <v>184</v>
      </c>
      <c r="E13" s="57" t="s">
        <v>185</v>
      </c>
      <c r="F13" s="60">
        <f t="shared" si="1"/>
        <v>106.3827</v>
      </c>
      <c r="G13" s="60">
        <v>106.3827</v>
      </c>
      <c r="H13" s="60"/>
      <c r="I13" s="60"/>
      <c r="J13" s="57"/>
      <c r="K13" s="57"/>
    </row>
    <row r="14" spans="1:11" ht="20.100000000000001" customHeight="1">
      <c r="A14" s="58" t="s">
        <v>186</v>
      </c>
      <c r="B14" s="58" t="s">
        <v>187</v>
      </c>
      <c r="C14" s="58" t="s">
        <v>174</v>
      </c>
      <c r="D14" s="59" t="s">
        <v>188</v>
      </c>
      <c r="E14" s="57" t="s">
        <v>189</v>
      </c>
      <c r="F14" s="60">
        <f t="shared" si="1"/>
        <v>108.4675</v>
      </c>
      <c r="G14" s="60">
        <v>108.4675</v>
      </c>
      <c r="H14" s="60"/>
      <c r="I14" s="60"/>
      <c r="J14" s="57"/>
      <c r="K14" s="57"/>
    </row>
    <row r="15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4"/>
  <sheetViews>
    <sheetView zoomScale="150" zoomScaleNormal="150" workbookViewId="0">
      <selection activeCell="A6" sqref="A6:XFD14"/>
    </sheetView>
  </sheetViews>
  <sheetFormatPr defaultColWidth="10" defaultRowHeight="13.5"/>
  <cols>
    <col min="1" max="1" width="3.625" style="22" customWidth="1"/>
    <col min="2" max="2" width="4.75" style="22" customWidth="1"/>
    <col min="3" max="3" width="4.625" style="22" customWidth="1"/>
    <col min="4" max="4" width="7.375" style="22" customWidth="1"/>
    <col min="5" max="5" width="20.125" style="22" customWidth="1"/>
    <col min="6" max="6" width="9.25" style="22" customWidth="1"/>
    <col min="7" max="8" width="8.625" style="22" customWidth="1"/>
    <col min="9" max="12" width="7.125" style="22" customWidth="1"/>
    <col min="13" max="13" width="6.75" style="22" customWidth="1"/>
    <col min="14" max="20" width="7.125" style="22" customWidth="1"/>
    <col min="21" max="22" width="9.75" style="22" customWidth="1"/>
    <col min="23" max="16384" width="10" style="22"/>
  </cols>
  <sheetData>
    <row r="1" spans="1:20" ht="16.350000000000001" customHeight="1">
      <c r="A1" s="23"/>
      <c r="S1" s="76" t="s">
        <v>190</v>
      </c>
      <c r="T1" s="76"/>
    </row>
    <row r="2" spans="1:20" ht="42.2" customHeight="1">
      <c r="A2" s="77" t="s">
        <v>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0" ht="19.899999999999999" customHeight="1">
      <c r="A3" s="78" t="s">
        <v>31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4" t="s">
        <v>32</v>
      </c>
      <c r="T3" s="74"/>
    </row>
    <row r="4" spans="1:20" ht="19.899999999999999" customHeight="1">
      <c r="A4" s="79" t="s">
        <v>158</v>
      </c>
      <c r="B4" s="79"/>
      <c r="C4" s="79"/>
      <c r="D4" s="79" t="s">
        <v>191</v>
      </c>
      <c r="E4" s="79" t="s">
        <v>192</v>
      </c>
      <c r="F4" s="79" t="s">
        <v>193</v>
      </c>
      <c r="G4" s="79" t="s">
        <v>194</v>
      </c>
      <c r="H4" s="79" t="s">
        <v>195</v>
      </c>
      <c r="I4" s="79" t="s">
        <v>196</v>
      </c>
      <c r="J4" s="79" t="s">
        <v>197</v>
      </c>
      <c r="K4" s="79" t="s">
        <v>198</v>
      </c>
      <c r="L4" s="79" t="s">
        <v>199</v>
      </c>
      <c r="M4" s="79" t="s">
        <v>200</v>
      </c>
      <c r="N4" s="79" t="s">
        <v>201</v>
      </c>
      <c r="O4" s="79" t="s">
        <v>202</v>
      </c>
      <c r="P4" s="79" t="s">
        <v>203</v>
      </c>
      <c r="Q4" s="79" t="s">
        <v>204</v>
      </c>
      <c r="R4" s="79" t="s">
        <v>205</v>
      </c>
      <c r="S4" s="79" t="s">
        <v>206</v>
      </c>
      <c r="T4" s="79" t="s">
        <v>207</v>
      </c>
    </row>
    <row r="5" spans="1:20" ht="20.65" customHeight="1">
      <c r="A5" s="33" t="s">
        <v>166</v>
      </c>
      <c r="B5" s="33" t="s">
        <v>167</v>
      </c>
      <c r="C5" s="33" t="s">
        <v>168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</row>
    <row r="6" spans="1:20" ht="20.100000000000001" customHeight="1">
      <c r="A6" s="27"/>
      <c r="B6" s="27"/>
      <c r="C6" s="27"/>
      <c r="D6" s="27"/>
      <c r="E6" s="27" t="s">
        <v>136</v>
      </c>
      <c r="F6" s="28">
        <f>SUM(F7)</f>
        <v>1171.8862999999999</v>
      </c>
      <c r="G6" s="28">
        <f t="shared" ref="G6:T6" si="0">SUM(G7)</f>
        <v>1009.675</v>
      </c>
      <c r="H6" s="28">
        <f t="shared" si="0"/>
        <v>139.09289999999999</v>
      </c>
      <c r="I6" s="28">
        <f t="shared" si="0"/>
        <v>0</v>
      </c>
      <c r="J6" s="28">
        <f t="shared" si="0"/>
        <v>0</v>
      </c>
      <c r="K6" s="28">
        <f t="shared" si="0"/>
        <v>0</v>
      </c>
      <c r="L6" s="28">
        <f t="shared" si="0"/>
        <v>0</v>
      </c>
      <c r="M6" s="28">
        <f t="shared" si="0"/>
        <v>0</v>
      </c>
      <c r="N6" s="28">
        <f t="shared" si="0"/>
        <v>0</v>
      </c>
      <c r="O6" s="28">
        <f t="shared" si="0"/>
        <v>21.8264</v>
      </c>
      <c r="P6" s="28">
        <f t="shared" si="0"/>
        <v>0</v>
      </c>
      <c r="Q6" s="28">
        <f t="shared" si="0"/>
        <v>0</v>
      </c>
      <c r="R6" s="28">
        <f t="shared" si="0"/>
        <v>0</v>
      </c>
      <c r="S6" s="28">
        <f t="shared" si="0"/>
        <v>0</v>
      </c>
      <c r="T6" s="28">
        <f t="shared" si="0"/>
        <v>1.292</v>
      </c>
    </row>
    <row r="7" spans="1:20" ht="20.100000000000001" customHeight="1">
      <c r="A7" s="27"/>
      <c r="B7" s="27"/>
      <c r="C7" s="27"/>
      <c r="D7" s="29" t="s">
        <v>154</v>
      </c>
      <c r="E7" s="29" t="s">
        <v>155</v>
      </c>
      <c r="F7" s="28">
        <f>SUM(F8)</f>
        <v>1171.8862999999999</v>
      </c>
      <c r="G7" s="28">
        <f t="shared" ref="G7:T7" si="1">SUM(G8)</f>
        <v>1009.675</v>
      </c>
      <c r="H7" s="28">
        <f t="shared" si="1"/>
        <v>139.09289999999999</v>
      </c>
      <c r="I7" s="28">
        <f t="shared" si="1"/>
        <v>0</v>
      </c>
      <c r="J7" s="28">
        <f t="shared" si="1"/>
        <v>0</v>
      </c>
      <c r="K7" s="28">
        <f t="shared" si="1"/>
        <v>0</v>
      </c>
      <c r="L7" s="28">
        <f t="shared" si="1"/>
        <v>0</v>
      </c>
      <c r="M7" s="28">
        <f t="shared" si="1"/>
        <v>0</v>
      </c>
      <c r="N7" s="28">
        <f t="shared" si="1"/>
        <v>0</v>
      </c>
      <c r="O7" s="28">
        <f t="shared" si="1"/>
        <v>21.8264</v>
      </c>
      <c r="P7" s="28">
        <f t="shared" si="1"/>
        <v>0</v>
      </c>
      <c r="Q7" s="28">
        <f t="shared" si="1"/>
        <v>0</v>
      </c>
      <c r="R7" s="28">
        <f t="shared" si="1"/>
        <v>0</v>
      </c>
      <c r="S7" s="28">
        <f t="shared" si="1"/>
        <v>0</v>
      </c>
      <c r="T7" s="28">
        <f t="shared" si="1"/>
        <v>1.292</v>
      </c>
    </row>
    <row r="8" spans="1:20" ht="20.100000000000001" customHeight="1">
      <c r="A8" s="27"/>
      <c r="B8" s="27"/>
      <c r="C8" s="27"/>
      <c r="D8" s="53">
        <v>127020</v>
      </c>
      <c r="E8" s="53" t="s">
        <v>156</v>
      </c>
      <c r="F8" s="28">
        <f>SUM(F9:F14)</f>
        <v>1171.8862999999999</v>
      </c>
      <c r="G8" s="28">
        <f t="shared" ref="G8:T8" si="2">SUM(G9:G14)</f>
        <v>1009.675</v>
      </c>
      <c r="H8" s="28">
        <f t="shared" si="2"/>
        <v>139.09289999999999</v>
      </c>
      <c r="I8" s="28">
        <f t="shared" si="2"/>
        <v>0</v>
      </c>
      <c r="J8" s="28">
        <f t="shared" si="2"/>
        <v>0</v>
      </c>
      <c r="K8" s="28">
        <f t="shared" si="2"/>
        <v>0</v>
      </c>
      <c r="L8" s="28">
        <f t="shared" si="2"/>
        <v>0</v>
      </c>
      <c r="M8" s="28">
        <f t="shared" si="2"/>
        <v>0</v>
      </c>
      <c r="N8" s="28">
        <f t="shared" si="2"/>
        <v>0</v>
      </c>
      <c r="O8" s="28">
        <f t="shared" si="2"/>
        <v>21.8264</v>
      </c>
      <c r="P8" s="28">
        <f t="shared" si="2"/>
        <v>0</v>
      </c>
      <c r="Q8" s="28">
        <f t="shared" si="2"/>
        <v>0</v>
      </c>
      <c r="R8" s="28">
        <f t="shared" si="2"/>
        <v>0</v>
      </c>
      <c r="S8" s="28">
        <f t="shared" si="2"/>
        <v>0</v>
      </c>
      <c r="T8" s="28">
        <f t="shared" si="2"/>
        <v>1.292</v>
      </c>
    </row>
    <row r="9" spans="1:20" ht="20.100000000000001" customHeight="1">
      <c r="A9" s="36" t="s">
        <v>169</v>
      </c>
      <c r="B9" s="36" t="s">
        <v>174</v>
      </c>
      <c r="C9" s="36" t="s">
        <v>171</v>
      </c>
      <c r="D9" s="52">
        <v>127020</v>
      </c>
      <c r="E9" s="34" t="s">
        <v>178</v>
      </c>
      <c r="F9" s="32">
        <f t="shared" ref="F9:F14" si="3">SUM(G9:T9)</f>
        <v>957.03610000000003</v>
      </c>
      <c r="G9" s="32">
        <v>794.82479999999998</v>
      </c>
      <c r="H9" s="32">
        <v>139.09289999999999</v>
      </c>
      <c r="I9" s="32"/>
      <c r="J9" s="32"/>
      <c r="K9" s="32"/>
      <c r="L9" s="32"/>
      <c r="M9" s="32"/>
      <c r="N9" s="32"/>
      <c r="O9" s="32">
        <v>21.8264</v>
      </c>
      <c r="P9" s="32"/>
      <c r="Q9" s="32"/>
      <c r="R9" s="32"/>
      <c r="S9" s="32"/>
      <c r="T9" s="32">
        <v>1.292</v>
      </c>
    </row>
    <row r="10" spans="1:20" ht="20.100000000000001" customHeight="1">
      <c r="A10" s="36" t="s">
        <v>182</v>
      </c>
      <c r="B10" s="36" t="s">
        <v>183</v>
      </c>
      <c r="C10" s="36" t="s">
        <v>183</v>
      </c>
      <c r="D10" s="52">
        <v>127020</v>
      </c>
      <c r="E10" s="34" t="s">
        <v>185</v>
      </c>
      <c r="F10" s="32">
        <f t="shared" si="3"/>
        <v>106.3827</v>
      </c>
      <c r="G10" s="32">
        <v>106.3827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20.100000000000001" customHeight="1">
      <c r="A11" s="36" t="s">
        <v>186</v>
      </c>
      <c r="B11" s="36" t="s">
        <v>187</v>
      </c>
      <c r="C11" s="36" t="s">
        <v>174</v>
      </c>
      <c r="D11" s="52">
        <v>127020</v>
      </c>
      <c r="E11" s="34" t="s">
        <v>189</v>
      </c>
      <c r="F11" s="32">
        <f t="shared" si="3"/>
        <v>108.4675</v>
      </c>
      <c r="G11" s="32">
        <v>108.4675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20.100000000000001" customHeight="1">
      <c r="A12" s="36" t="s">
        <v>169</v>
      </c>
      <c r="B12" s="36" t="s">
        <v>170</v>
      </c>
      <c r="C12" s="36" t="s">
        <v>171</v>
      </c>
      <c r="D12" s="52">
        <v>127020</v>
      </c>
      <c r="E12" s="34" t="s">
        <v>173</v>
      </c>
      <c r="F12" s="32">
        <f t="shared" si="3"/>
        <v>0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0.100000000000001" customHeight="1">
      <c r="A13" s="36" t="s">
        <v>169</v>
      </c>
      <c r="B13" s="36" t="s">
        <v>174</v>
      </c>
      <c r="C13" s="36" t="s">
        <v>170</v>
      </c>
      <c r="D13" s="52">
        <v>127020</v>
      </c>
      <c r="E13" s="34" t="s">
        <v>176</v>
      </c>
      <c r="F13" s="32">
        <f t="shared" si="3"/>
        <v>0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0.100000000000001" customHeight="1">
      <c r="A14" s="36" t="s">
        <v>169</v>
      </c>
      <c r="B14" s="36" t="s">
        <v>179</v>
      </c>
      <c r="C14" s="36" t="s">
        <v>174</v>
      </c>
      <c r="D14" s="52">
        <v>127020</v>
      </c>
      <c r="E14" s="34" t="s">
        <v>181</v>
      </c>
      <c r="F14" s="32">
        <f t="shared" si="3"/>
        <v>0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4"/>
  <sheetViews>
    <sheetView topLeftCell="C5" zoomScale="150" zoomScaleNormal="150" workbookViewId="0">
      <selection activeCell="C6" sqref="A6:XFD14"/>
    </sheetView>
  </sheetViews>
  <sheetFormatPr defaultColWidth="10" defaultRowHeight="13.5"/>
  <cols>
    <col min="1" max="2" width="4.125" style="22" customWidth="1"/>
    <col min="3" max="3" width="4.25" style="22" customWidth="1"/>
    <col min="4" max="4" width="6.125" style="22" customWidth="1"/>
    <col min="5" max="5" width="15.875" style="22" customWidth="1"/>
    <col min="6" max="6" width="9" style="22" customWidth="1"/>
    <col min="7" max="7" width="8.625" style="22" customWidth="1"/>
    <col min="8" max="8" width="7.375" style="22" customWidth="1"/>
    <col min="9" max="10" width="7.125" style="22" customWidth="1"/>
    <col min="11" max="11" width="7.375" style="22" customWidth="1"/>
    <col min="12" max="12" width="7.125" style="22" customWidth="1"/>
    <col min="13" max="13" width="9.5" style="22" customWidth="1"/>
    <col min="14" max="16" width="7.125" style="22" customWidth="1"/>
    <col min="17" max="17" width="5.875" style="22" customWidth="1"/>
    <col min="18" max="21" width="7.125" style="22" customWidth="1"/>
    <col min="22" max="23" width="9.75" style="22" customWidth="1"/>
    <col min="24" max="16384" width="10" style="22"/>
  </cols>
  <sheetData>
    <row r="1" spans="1:21" ht="16.350000000000001" customHeight="1">
      <c r="A1" s="23"/>
      <c r="T1" s="76" t="s">
        <v>208</v>
      </c>
      <c r="U1" s="76"/>
    </row>
    <row r="2" spans="1:21" ht="37.15" customHeight="1">
      <c r="A2" s="77" t="s">
        <v>10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pans="1:21" ht="24.2" customHeight="1">
      <c r="A3" s="78" t="s">
        <v>31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4" t="s">
        <v>32</v>
      </c>
      <c r="U3" s="74"/>
    </row>
    <row r="4" spans="1:21" ht="22.35" customHeight="1">
      <c r="A4" s="79" t="s">
        <v>158</v>
      </c>
      <c r="B4" s="79"/>
      <c r="C4" s="79"/>
      <c r="D4" s="79" t="s">
        <v>191</v>
      </c>
      <c r="E4" s="79" t="s">
        <v>192</v>
      </c>
      <c r="F4" s="79" t="s">
        <v>209</v>
      </c>
      <c r="G4" s="79" t="s">
        <v>161</v>
      </c>
      <c r="H4" s="79"/>
      <c r="I4" s="79"/>
      <c r="J4" s="79"/>
      <c r="K4" s="79" t="s">
        <v>162</v>
      </c>
      <c r="L4" s="79"/>
      <c r="M4" s="79"/>
      <c r="N4" s="79"/>
      <c r="O4" s="79"/>
      <c r="P4" s="79"/>
      <c r="Q4" s="79"/>
      <c r="R4" s="79"/>
      <c r="S4" s="79"/>
      <c r="T4" s="79"/>
      <c r="U4" s="79"/>
    </row>
    <row r="5" spans="1:21" ht="39.6" customHeight="1">
      <c r="A5" s="33" t="s">
        <v>166</v>
      </c>
      <c r="B5" s="33" t="s">
        <v>167</v>
      </c>
      <c r="C5" s="33" t="s">
        <v>168</v>
      </c>
      <c r="D5" s="79"/>
      <c r="E5" s="79"/>
      <c r="F5" s="79"/>
      <c r="G5" s="33" t="s">
        <v>136</v>
      </c>
      <c r="H5" s="33" t="s">
        <v>210</v>
      </c>
      <c r="I5" s="33" t="s">
        <v>211</v>
      </c>
      <c r="J5" s="33" t="s">
        <v>202</v>
      </c>
      <c r="K5" s="33" t="s">
        <v>136</v>
      </c>
      <c r="L5" s="33" t="s">
        <v>212</v>
      </c>
      <c r="M5" s="33" t="s">
        <v>213</v>
      </c>
      <c r="N5" s="33" t="s">
        <v>214</v>
      </c>
      <c r="O5" s="33" t="s">
        <v>204</v>
      </c>
      <c r="P5" s="33" t="s">
        <v>215</v>
      </c>
      <c r="Q5" s="33" t="s">
        <v>216</v>
      </c>
      <c r="R5" s="33" t="s">
        <v>217</v>
      </c>
      <c r="S5" s="33" t="s">
        <v>200</v>
      </c>
      <c r="T5" s="33" t="s">
        <v>203</v>
      </c>
      <c r="U5" s="33" t="s">
        <v>207</v>
      </c>
    </row>
    <row r="6" spans="1:21" ht="20.100000000000001" customHeight="1">
      <c r="A6" s="27"/>
      <c r="B6" s="27"/>
      <c r="C6" s="27"/>
      <c r="D6" s="27"/>
      <c r="E6" s="27" t="s">
        <v>136</v>
      </c>
      <c r="F6" s="28">
        <f>SUM(F7)</f>
        <v>1171.8862999999999</v>
      </c>
      <c r="G6" s="28">
        <f t="shared" ref="G6:U6" si="0">SUM(G7)</f>
        <v>1039.7058</v>
      </c>
      <c r="H6" s="28">
        <f t="shared" si="0"/>
        <v>1009.675</v>
      </c>
      <c r="I6" s="28">
        <f t="shared" si="0"/>
        <v>20.2044</v>
      </c>
      <c r="J6" s="28">
        <f t="shared" si="0"/>
        <v>9.8263999999999996</v>
      </c>
      <c r="K6" s="28">
        <f t="shared" si="0"/>
        <v>132.18049999999999</v>
      </c>
      <c r="L6" s="28">
        <f t="shared" si="0"/>
        <v>0</v>
      </c>
      <c r="M6" s="28">
        <f t="shared" si="0"/>
        <v>118.88849999999999</v>
      </c>
      <c r="N6" s="28">
        <f t="shared" si="0"/>
        <v>12</v>
      </c>
      <c r="O6" s="28">
        <f t="shared" si="0"/>
        <v>0</v>
      </c>
      <c r="P6" s="28">
        <f t="shared" si="0"/>
        <v>0</v>
      </c>
      <c r="Q6" s="28">
        <f t="shared" si="0"/>
        <v>0</v>
      </c>
      <c r="R6" s="28">
        <f t="shared" si="0"/>
        <v>0</v>
      </c>
      <c r="S6" s="28">
        <f t="shared" si="0"/>
        <v>0</v>
      </c>
      <c r="T6" s="28">
        <f t="shared" si="0"/>
        <v>0</v>
      </c>
      <c r="U6" s="28">
        <f t="shared" si="0"/>
        <v>1.292</v>
      </c>
    </row>
    <row r="7" spans="1:21" ht="20.100000000000001" customHeight="1">
      <c r="A7" s="27"/>
      <c r="B7" s="27"/>
      <c r="C7" s="27"/>
      <c r="D7" s="29" t="s">
        <v>154</v>
      </c>
      <c r="E7" s="29" t="s">
        <v>155</v>
      </c>
      <c r="F7" s="35">
        <f>SUM(F8)</f>
        <v>1171.8862999999999</v>
      </c>
      <c r="G7" s="35">
        <f t="shared" ref="G7:U7" si="1">SUM(G8)</f>
        <v>1039.7058</v>
      </c>
      <c r="H7" s="35">
        <f t="shared" si="1"/>
        <v>1009.675</v>
      </c>
      <c r="I7" s="35">
        <f t="shared" si="1"/>
        <v>20.2044</v>
      </c>
      <c r="J7" s="35">
        <f t="shared" si="1"/>
        <v>9.8263999999999996</v>
      </c>
      <c r="K7" s="35">
        <f t="shared" si="1"/>
        <v>132.18049999999999</v>
      </c>
      <c r="L7" s="35">
        <f t="shared" si="1"/>
        <v>0</v>
      </c>
      <c r="M7" s="35">
        <f t="shared" si="1"/>
        <v>118.88849999999999</v>
      </c>
      <c r="N7" s="35">
        <f t="shared" si="1"/>
        <v>12</v>
      </c>
      <c r="O7" s="35">
        <f t="shared" si="1"/>
        <v>0</v>
      </c>
      <c r="P7" s="35">
        <f t="shared" si="1"/>
        <v>0</v>
      </c>
      <c r="Q7" s="35">
        <f t="shared" si="1"/>
        <v>0</v>
      </c>
      <c r="R7" s="35">
        <f t="shared" si="1"/>
        <v>0</v>
      </c>
      <c r="S7" s="35">
        <f t="shared" si="1"/>
        <v>0</v>
      </c>
      <c r="T7" s="35">
        <f t="shared" si="1"/>
        <v>0</v>
      </c>
      <c r="U7" s="35">
        <f t="shared" si="1"/>
        <v>1.292</v>
      </c>
    </row>
    <row r="8" spans="1:21" ht="20.100000000000001" customHeight="1">
      <c r="A8" s="27"/>
      <c r="B8" s="27"/>
      <c r="C8" s="27"/>
      <c r="D8" s="29">
        <v>127020</v>
      </c>
      <c r="E8" s="29" t="s">
        <v>156</v>
      </c>
      <c r="F8" s="35">
        <f>SUM(F9:F14)</f>
        <v>1171.8862999999999</v>
      </c>
      <c r="G8" s="35">
        <f t="shared" ref="G8:U8" si="2">SUM(G9:G14)</f>
        <v>1039.7058</v>
      </c>
      <c r="H8" s="35">
        <f t="shared" si="2"/>
        <v>1009.675</v>
      </c>
      <c r="I8" s="35">
        <f t="shared" si="2"/>
        <v>20.2044</v>
      </c>
      <c r="J8" s="35">
        <f t="shared" si="2"/>
        <v>9.8263999999999996</v>
      </c>
      <c r="K8" s="35">
        <f t="shared" si="2"/>
        <v>132.18049999999999</v>
      </c>
      <c r="L8" s="35">
        <f t="shared" si="2"/>
        <v>0</v>
      </c>
      <c r="M8" s="35">
        <f t="shared" si="2"/>
        <v>118.88849999999999</v>
      </c>
      <c r="N8" s="35">
        <f t="shared" si="2"/>
        <v>12</v>
      </c>
      <c r="O8" s="35">
        <f t="shared" si="2"/>
        <v>0</v>
      </c>
      <c r="P8" s="35">
        <f t="shared" si="2"/>
        <v>0</v>
      </c>
      <c r="Q8" s="35">
        <f t="shared" si="2"/>
        <v>0</v>
      </c>
      <c r="R8" s="35">
        <f t="shared" si="2"/>
        <v>0</v>
      </c>
      <c r="S8" s="35">
        <f t="shared" si="2"/>
        <v>0</v>
      </c>
      <c r="T8" s="35">
        <f t="shared" si="2"/>
        <v>0</v>
      </c>
      <c r="U8" s="35">
        <f t="shared" si="2"/>
        <v>1.292</v>
      </c>
    </row>
    <row r="9" spans="1:21" ht="20.100000000000001" customHeight="1">
      <c r="A9" s="36" t="s">
        <v>169</v>
      </c>
      <c r="B9" s="36" t="s">
        <v>174</v>
      </c>
      <c r="C9" s="36" t="s">
        <v>171</v>
      </c>
      <c r="D9" s="52">
        <v>127020</v>
      </c>
      <c r="E9" s="34" t="s">
        <v>178</v>
      </c>
      <c r="F9" s="31">
        <f t="shared" ref="F9:F14" si="3">SUM(G9+K9)</f>
        <v>957.03610000000003</v>
      </c>
      <c r="G9" s="32">
        <f t="shared" ref="G9:G14" si="4">SUM(H9:J9)</f>
        <v>824.85559999999998</v>
      </c>
      <c r="H9" s="32">
        <v>794.82479999999998</v>
      </c>
      <c r="I9" s="32">
        <v>20.2044</v>
      </c>
      <c r="J9" s="32">
        <v>9.8263999999999996</v>
      </c>
      <c r="K9" s="32">
        <f t="shared" ref="K9:K14" si="5">SUM(L9:U9)</f>
        <v>132.18049999999999</v>
      </c>
      <c r="L9" s="32"/>
      <c r="M9" s="32">
        <v>118.88849999999999</v>
      </c>
      <c r="N9" s="32">
        <v>12</v>
      </c>
      <c r="O9" s="32"/>
      <c r="P9" s="32"/>
      <c r="Q9" s="32"/>
      <c r="R9" s="32"/>
      <c r="S9" s="32"/>
      <c r="T9" s="32"/>
      <c r="U9" s="32">
        <v>1.292</v>
      </c>
    </row>
    <row r="10" spans="1:21" ht="20.100000000000001" customHeight="1">
      <c r="A10" s="36" t="s">
        <v>182</v>
      </c>
      <c r="B10" s="36" t="s">
        <v>183</v>
      </c>
      <c r="C10" s="36" t="s">
        <v>183</v>
      </c>
      <c r="D10" s="52">
        <v>127020</v>
      </c>
      <c r="E10" s="34" t="s">
        <v>185</v>
      </c>
      <c r="F10" s="31">
        <f t="shared" si="3"/>
        <v>106.3827</v>
      </c>
      <c r="G10" s="32">
        <f t="shared" si="4"/>
        <v>106.3827</v>
      </c>
      <c r="H10" s="32">
        <v>106.3827</v>
      </c>
      <c r="I10" s="32"/>
      <c r="J10" s="32"/>
      <c r="K10" s="32">
        <f t="shared" si="5"/>
        <v>0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</row>
    <row r="11" spans="1:21" ht="20.100000000000001" customHeight="1">
      <c r="A11" s="36" t="s">
        <v>186</v>
      </c>
      <c r="B11" s="36" t="s">
        <v>187</v>
      </c>
      <c r="C11" s="36" t="s">
        <v>174</v>
      </c>
      <c r="D11" s="52">
        <v>127020</v>
      </c>
      <c r="E11" s="34" t="s">
        <v>189</v>
      </c>
      <c r="F11" s="31">
        <f t="shared" si="3"/>
        <v>108.4675</v>
      </c>
      <c r="G11" s="32">
        <f t="shared" si="4"/>
        <v>108.4675</v>
      </c>
      <c r="H11" s="32">
        <v>108.4675</v>
      </c>
      <c r="I11" s="32"/>
      <c r="J11" s="32"/>
      <c r="K11" s="32">
        <f t="shared" si="5"/>
        <v>0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1:21" ht="20.100000000000001" customHeight="1">
      <c r="A12" s="36" t="s">
        <v>169</v>
      </c>
      <c r="B12" s="36" t="s">
        <v>170</v>
      </c>
      <c r="C12" s="36" t="s">
        <v>171</v>
      </c>
      <c r="D12" s="52">
        <v>127020</v>
      </c>
      <c r="E12" s="34" t="s">
        <v>173</v>
      </c>
      <c r="F12" s="31">
        <f t="shared" si="3"/>
        <v>0</v>
      </c>
      <c r="G12" s="32">
        <f t="shared" si="4"/>
        <v>0</v>
      </c>
      <c r="H12" s="32"/>
      <c r="I12" s="32"/>
      <c r="J12" s="32"/>
      <c r="K12" s="32">
        <f t="shared" si="5"/>
        <v>0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1" ht="20.100000000000001" customHeight="1">
      <c r="A13" s="36" t="s">
        <v>169</v>
      </c>
      <c r="B13" s="36" t="s">
        <v>174</v>
      </c>
      <c r="C13" s="36" t="s">
        <v>170</v>
      </c>
      <c r="D13" s="52">
        <v>127020</v>
      </c>
      <c r="E13" s="34" t="s">
        <v>176</v>
      </c>
      <c r="F13" s="31">
        <f t="shared" si="3"/>
        <v>0</v>
      </c>
      <c r="G13" s="32">
        <f t="shared" si="4"/>
        <v>0</v>
      </c>
      <c r="H13" s="32"/>
      <c r="I13" s="32"/>
      <c r="J13" s="32"/>
      <c r="K13" s="32">
        <f t="shared" si="5"/>
        <v>0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spans="1:21" ht="20.100000000000001" customHeight="1">
      <c r="A14" s="36" t="s">
        <v>169</v>
      </c>
      <c r="B14" s="36" t="s">
        <v>179</v>
      </c>
      <c r="C14" s="36" t="s">
        <v>174</v>
      </c>
      <c r="D14" s="52">
        <v>127020</v>
      </c>
      <c r="E14" s="34" t="s">
        <v>181</v>
      </c>
      <c r="F14" s="31">
        <f t="shared" si="3"/>
        <v>0</v>
      </c>
      <c r="G14" s="32">
        <f t="shared" si="4"/>
        <v>0</v>
      </c>
      <c r="H14" s="32"/>
      <c r="I14" s="32"/>
      <c r="J14" s="32"/>
      <c r="K14" s="32">
        <f t="shared" si="5"/>
        <v>0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zoomScale="130" zoomScaleNormal="130" workbookViewId="0">
      <selection activeCell="D1" sqref="D1"/>
    </sheetView>
  </sheetViews>
  <sheetFormatPr defaultColWidth="10" defaultRowHeight="13.5"/>
  <cols>
    <col min="1" max="1" width="24.625" style="22" customWidth="1"/>
    <col min="2" max="2" width="16" style="22" customWidth="1"/>
    <col min="3" max="4" width="22.25" style="22" customWidth="1"/>
    <col min="5" max="5" width="0.125" style="22" customWidth="1"/>
    <col min="6" max="6" width="9.75" style="22" customWidth="1"/>
    <col min="7" max="16384" width="10" style="22"/>
  </cols>
  <sheetData>
    <row r="1" spans="1:5" ht="16.350000000000001" customHeight="1">
      <c r="A1" s="23"/>
      <c r="D1" s="24" t="s">
        <v>218</v>
      </c>
    </row>
    <row r="2" spans="1:5" ht="31.9" customHeight="1">
      <c r="A2" s="77" t="s">
        <v>11</v>
      </c>
      <c r="B2" s="77"/>
      <c r="C2" s="77"/>
      <c r="D2" s="77"/>
    </row>
    <row r="3" spans="1:5" ht="18.95" customHeight="1">
      <c r="A3" s="78" t="s">
        <v>31</v>
      </c>
      <c r="B3" s="78"/>
      <c r="C3" s="78"/>
      <c r="D3" s="25" t="s">
        <v>32</v>
      </c>
      <c r="E3" s="23"/>
    </row>
    <row r="4" spans="1:5" ht="20.25" customHeight="1">
      <c r="A4" s="75" t="s">
        <v>33</v>
      </c>
      <c r="B4" s="75"/>
      <c r="C4" s="75" t="s">
        <v>34</v>
      </c>
      <c r="D4" s="75"/>
      <c r="E4" s="49"/>
    </row>
    <row r="5" spans="1:5" ht="20.25" customHeight="1">
      <c r="A5" s="26" t="s">
        <v>35</v>
      </c>
      <c r="B5" s="26" t="s">
        <v>36</v>
      </c>
      <c r="C5" s="26" t="s">
        <v>35</v>
      </c>
      <c r="D5" s="26" t="s">
        <v>36</v>
      </c>
      <c r="E5" s="49"/>
    </row>
    <row r="6" spans="1:5" ht="20.25" customHeight="1">
      <c r="A6" s="27" t="s">
        <v>219</v>
      </c>
      <c r="B6" s="28">
        <f>SUM(B7:B12)</f>
        <v>1171.8900000000001</v>
      </c>
      <c r="C6" s="27" t="s">
        <v>220</v>
      </c>
      <c r="D6" s="35">
        <f>SUM(D7:D36)</f>
        <v>1171.8862999999999</v>
      </c>
      <c r="E6" s="50"/>
    </row>
    <row r="7" spans="1:5" ht="20.25" customHeight="1">
      <c r="A7" s="34" t="s">
        <v>221</v>
      </c>
      <c r="B7" s="32">
        <v>1171.8900000000001</v>
      </c>
      <c r="C7" s="34" t="s">
        <v>41</v>
      </c>
      <c r="D7" s="31"/>
      <c r="E7" s="50"/>
    </row>
    <row r="8" spans="1:5" ht="20.25" customHeight="1">
      <c r="A8" s="34" t="s">
        <v>222</v>
      </c>
      <c r="B8" s="32"/>
      <c r="C8" s="34" t="s">
        <v>45</v>
      </c>
      <c r="D8" s="31"/>
      <c r="E8" s="50"/>
    </row>
    <row r="9" spans="1:5" ht="31.15" customHeight="1">
      <c r="A9" s="34" t="s">
        <v>48</v>
      </c>
      <c r="B9" s="32"/>
      <c r="C9" s="34" t="s">
        <v>49</v>
      </c>
      <c r="D9" s="31"/>
      <c r="E9" s="50"/>
    </row>
    <row r="10" spans="1:5" ht="20.25" customHeight="1">
      <c r="A10" s="34" t="s">
        <v>223</v>
      </c>
      <c r="B10" s="32"/>
      <c r="C10" s="34" t="s">
        <v>53</v>
      </c>
      <c r="D10" s="31"/>
      <c r="E10" s="50"/>
    </row>
    <row r="11" spans="1:5" ht="20.25" customHeight="1">
      <c r="A11" s="34" t="s">
        <v>224</v>
      </c>
      <c r="B11" s="32"/>
      <c r="C11" s="34" t="s">
        <v>57</v>
      </c>
      <c r="D11" s="31">
        <v>957.03610000000003</v>
      </c>
      <c r="E11" s="50"/>
    </row>
    <row r="12" spans="1:5" ht="20.25" customHeight="1">
      <c r="A12" s="34" t="s">
        <v>225</v>
      </c>
      <c r="B12" s="32"/>
      <c r="C12" s="34" t="s">
        <v>61</v>
      </c>
      <c r="D12" s="31"/>
      <c r="E12" s="50"/>
    </row>
    <row r="13" spans="1:5" ht="20.25" customHeight="1">
      <c r="A13" s="27" t="s">
        <v>226</v>
      </c>
      <c r="B13" s="28"/>
      <c r="C13" s="34" t="s">
        <v>65</v>
      </c>
      <c r="D13" s="31"/>
      <c r="E13" s="50"/>
    </row>
    <row r="14" spans="1:5" ht="20.25" customHeight="1">
      <c r="A14" s="34" t="s">
        <v>221</v>
      </c>
      <c r="B14" s="32"/>
      <c r="C14" s="34" t="s">
        <v>69</v>
      </c>
      <c r="D14" s="31">
        <v>106.3827</v>
      </c>
      <c r="E14" s="50"/>
    </row>
    <row r="15" spans="1:5" ht="20.25" customHeight="1">
      <c r="A15" s="34" t="s">
        <v>223</v>
      </c>
      <c r="B15" s="32"/>
      <c r="C15" s="34" t="s">
        <v>73</v>
      </c>
      <c r="D15" s="31"/>
      <c r="E15" s="50"/>
    </row>
    <row r="16" spans="1:5" ht="20.25" customHeight="1">
      <c r="A16" s="34" t="s">
        <v>224</v>
      </c>
      <c r="B16" s="32"/>
      <c r="C16" s="34" t="s">
        <v>77</v>
      </c>
      <c r="D16" s="31">
        <v>108.4675</v>
      </c>
      <c r="E16" s="50"/>
    </row>
    <row r="17" spans="1:5" ht="20.25" customHeight="1">
      <c r="A17" s="34" t="s">
        <v>225</v>
      </c>
      <c r="B17" s="32"/>
      <c r="C17" s="34" t="s">
        <v>81</v>
      </c>
      <c r="D17" s="31"/>
      <c r="E17" s="50"/>
    </row>
    <row r="18" spans="1:5" ht="20.25" customHeight="1">
      <c r="A18" s="34"/>
      <c r="B18" s="32"/>
      <c r="C18" s="34" t="s">
        <v>85</v>
      </c>
      <c r="D18" s="31"/>
      <c r="E18" s="50"/>
    </row>
    <row r="19" spans="1:5" ht="20.25" customHeight="1">
      <c r="A19" s="34"/>
      <c r="B19" s="34"/>
      <c r="C19" s="34" t="s">
        <v>89</v>
      </c>
      <c r="D19" s="31"/>
      <c r="E19" s="50"/>
    </row>
    <row r="20" spans="1:5" ht="20.25" customHeight="1">
      <c r="A20" s="34"/>
      <c r="B20" s="34"/>
      <c r="C20" s="34" t="s">
        <v>93</v>
      </c>
      <c r="D20" s="31"/>
      <c r="E20" s="50"/>
    </row>
    <row r="21" spans="1:5" ht="20.25" customHeight="1">
      <c r="A21" s="34"/>
      <c r="B21" s="34"/>
      <c r="C21" s="34" t="s">
        <v>97</v>
      </c>
      <c r="D21" s="31"/>
      <c r="E21" s="50"/>
    </row>
    <row r="22" spans="1:5" ht="20.25" customHeight="1">
      <c r="A22" s="34"/>
      <c r="B22" s="34"/>
      <c r="C22" s="34" t="s">
        <v>100</v>
      </c>
      <c r="D22" s="31"/>
      <c r="E22" s="50"/>
    </row>
    <row r="23" spans="1:5" ht="20.25" customHeight="1">
      <c r="A23" s="34"/>
      <c r="B23" s="34"/>
      <c r="C23" s="34" t="s">
        <v>103</v>
      </c>
      <c r="D23" s="31"/>
      <c r="E23" s="50"/>
    </row>
    <row r="24" spans="1:5" ht="20.25" customHeight="1">
      <c r="A24" s="34"/>
      <c r="B24" s="34"/>
      <c r="C24" s="34" t="s">
        <v>105</v>
      </c>
      <c r="D24" s="31"/>
      <c r="E24" s="50"/>
    </row>
    <row r="25" spans="1:5" ht="20.25" customHeight="1">
      <c r="A25" s="34"/>
      <c r="B25" s="34"/>
      <c r="C25" s="34" t="s">
        <v>107</v>
      </c>
      <c r="D25" s="31"/>
      <c r="E25" s="50"/>
    </row>
    <row r="26" spans="1:5" ht="20.25" customHeight="1">
      <c r="A26" s="34"/>
      <c r="B26" s="34"/>
      <c r="C26" s="34" t="s">
        <v>109</v>
      </c>
      <c r="D26" s="31"/>
      <c r="E26" s="50"/>
    </row>
    <row r="27" spans="1:5" ht="20.25" customHeight="1">
      <c r="A27" s="34"/>
      <c r="B27" s="34"/>
      <c r="C27" s="34" t="s">
        <v>111</v>
      </c>
      <c r="D27" s="31"/>
      <c r="E27" s="50"/>
    </row>
    <row r="28" spans="1:5" ht="20.25" customHeight="1">
      <c r="A28" s="34"/>
      <c r="B28" s="34"/>
      <c r="C28" s="34" t="s">
        <v>113</v>
      </c>
      <c r="D28" s="31"/>
      <c r="E28" s="50"/>
    </row>
    <row r="29" spans="1:5" ht="20.25" customHeight="1">
      <c r="A29" s="34"/>
      <c r="B29" s="34"/>
      <c r="C29" s="34" t="s">
        <v>115</v>
      </c>
      <c r="D29" s="31"/>
      <c r="E29" s="50"/>
    </row>
    <row r="30" spans="1:5" ht="20.25" customHeight="1">
      <c r="A30" s="34"/>
      <c r="B30" s="34"/>
      <c r="C30" s="34" t="s">
        <v>117</v>
      </c>
      <c r="D30" s="31"/>
      <c r="E30" s="50"/>
    </row>
    <row r="31" spans="1:5" ht="20.25" customHeight="1">
      <c r="A31" s="34"/>
      <c r="B31" s="34"/>
      <c r="C31" s="34" t="s">
        <v>119</v>
      </c>
      <c r="D31" s="31"/>
      <c r="E31" s="50"/>
    </row>
    <row r="32" spans="1:5" ht="20.25" customHeight="1">
      <c r="A32" s="34"/>
      <c r="B32" s="34"/>
      <c r="C32" s="34" t="s">
        <v>121</v>
      </c>
      <c r="D32" s="31"/>
      <c r="E32" s="50"/>
    </row>
    <row r="33" spans="1:5" ht="20.25" customHeight="1">
      <c r="A33" s="34"/>
      <c r="B33" s="34"/>
      <c r="C33" s="34" t="s">
        <v>123</v>
      </c>
      <c r="D33" s="31"/>
      <c r="E33" s="50"/>
    </row>
    <row r="34" spans="1:5" ht="20.25" customHeight="1">
      <c r="A34" s="34"/>
      <c r="B34" s="34"/>
      <c r="C34" s="34" t="s">
        <v>124</v>
      </c>
      <c r="D34" s="31"/>
      <c r="E34" s="50"/>
    </row>
    <row r="35" spans="1:5" ht="20.25" customHeight="1">
      <c r="A35" s="34"/>
      <c r="B35" s="34"/>
      <c r="C35" s="34" t="s">
        <v>125</v>
      </c>
      <c r="D35" s="31"/>
      <c r="E35" s="50"/>
    </row>
    <row r="36" spans="1:5" ht="20.25" customHeight="1">
      <c r="A36" s="34"/>
      <c r="B36" s="34"/>
      <c r="C36" s="34" t="s">
        <v>126</v>
      </c>
      <c r="D36" s="31"/>
      <c r="E36" s="50"/>
    </row>
    <row r="37" spans="1:5" ht="20.25" customHeight="1">
      <c r="A37" s="34"/>
      <c r="B37" s="34"/>
      <c r="C37" s="34"/>
      <c r="D37" s="34"/>
      <c r="E37" s="50"/>
    </row>
    <row r="38" spans="1:5" ht="20.25" customHeight="1">
      <c r="A38" s="27"/>
      <c r="B38" s="27"/>
      <c r="C38" s="27" t="s">
        <v>227</v>
      </c>
      <c r="D38" s="28"/>
      <c r="E38" s="51"/>
    </row>
    <row r="39" spans="1:5" ht="20.25" customHeight="1">
      <c r="A39" s="27"/>
      <c r="B39" s="27"/>
      <c r="C39" s="27"/>
      <c r="D39" s="27"/>
      <c r="E39" s="51"/>
    </row>
    <row r="40" spans="1:5" ht="20.25" customHeight="1">
      <c r="A40" s="33" t="s">
        <v>228</v>
      </c>
      <c r="B40" s="28">
        <f>SUM(B6,B13)</f>
        <v>1171.8900000000001</v>
      </c>
      <c r="C40" s="33" t="s">
        <v>229</v>
      </c>
      <c r="D40" s="35">
        <f>D6-D38</f>
        <v>1171.8862999999999</v>
      </c>
      <c r="E40" s="51"/>
    </row>
  </sheetData>
  <mergeCells count="4">
    <mergeCell ref="A2:D2"/>
    <mergeCell ref="A3:C3"/>
    <mergeCell ref="A4:B4"/>
    <mergeCell ref="C4:D4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H5" sqref="H5:H7"/>
    </sheetView>
  </sheetViews>
  <sheetFormatPr defaultColWidth="9" defaultRowHeight="13.5"/>
  <cols>
    <col min="1" max="1" width="24.125" style="37" customWidth="1"/>
    <col min="2" max="2" width="23.625" style="37" customWidth="1"/>
    <col min="3" max="3" width="16.375" style="37" customWidth="1"/>
    <col min="4" max="4" width="11.5" style="37" customWidth="1"/>
    <col min="5" max="5" width="16.125" style="37" customWidth="1"/>
    <col min="6" max="6" width="16.375" style="37" customWidth="1"/>
    <col min="7" max="7" width="15.25" style="37" customWidth="1"/>
    <col min="8" max="8" width="21.875" style="37" customWidth="1"/>
    <col min="9" max="16384" width="9" style="37"/>
  </cols>
  <sheetData>
    <row r="1" spans="1:8" ht="14.25" customHeight="1">
      <c r="A1" s="23"/>
      <c r="H1" s="37" t="s">
        <v>230</v>
      </c>
    </row>
    <row r="2" spans="1:8" ht="37.700000000000003" customHeight="1">
      <c r="A2" s="81" t="s">
        <v>12</v>
      </c>
      <c r="B2" s="81"/>
      <c r="C2" s="81"/>
      <c r="D2" s="81"/>
      <c r="E2" s="81"/>
      <c r="F2" s="81"/>
      <c r="G2" s="81"/>
      <c r="H2" s="81"/>
    </row>
    <row r="3" spans="1:8" ht="21.2" customHeight="1">
      <c r="A3" s="82" t="s">
        <v>31</v>
      </c>
      <c r="B3" s="82"/>
      <c r="C3" s="82"/>
      <c r="D3" s="82"/>
      <c r="E3" s="82"/>
    </row>
    <row r="4" spans="1:8" ht="15.75" customHeight="1">
      <c r="G4" s="74" t="s">
        <v>32</v>
      </c>
      <c r="H4" s="74"/>
    </row>
    <row r="5" spans="1:8" ht="21.95" customHeight="1">
      <c r="A5" s="83" t="s">
        <v>159</v>
      </c>
      <c r="B5" s="83" t="s">
        <v>160</v>
      </c>
      <c r="C5" s="83" t="s">
        <v>136</v>
      </c>
      <c r="D5" s="83" t="s">
        <v>161</v>
      </c>
      <c r="E5" s="83"/>
      <c r="F5" s="83"/>
      <c r="G5" s="83"/>
      <c r="H5" s="83" t="s">
        <v>162</v>
      </c>
    </row>
    <row r="6" spans="1:8" ht="22.7" customHeight="1">
      <c r="A6" s="83"/>
      <c r="B6" s="83"/>
      <c r="C6" s="83"/>
      <c r="D6" s="83" t="s">
        <v>138</v>
      </c>
      <c r="E6" s="83" t="s">
        <v>231</v>
      </c>
      <c r="F6" s="83"/>
      <c r="G6" s="83" t="s">
        <v>232</v>
      </c>
      <c r="H6" s="83"/>
    </row>
    <row r="7" spans="1:8" ht="34.700000000000003" customHeight="1">
      <c r="A7" s="83"/>
      <c r="B7" s="83"/>
      <c r="C7" s="83"/>
      <c r="D7" s="83"/>
      <c r="E7" s="38" t="s">
        <v>210</v>
      </c>
      <c r="F7" s="38" t="s">
        <v>202</v>
      </c>
      <c r="G7" s="83"/>
      <c r="H7" s="83"/>
    </row>
    <row r="8" spans="1:8" ht="20.45" customHeight="1">
      <c r="A8" s="39"/>
      <c r="B8" s="39" t="s">
        <v>136</v>
      </c>
      <c r="C8" s="45">
        <v>1171.8862999999999</v>
      </c>
      <c r="D8" s="45">
        <v>1039.7058</v>
      </c>
      <c r="E8" s="45">
        <v>1009.675</v>
      </c>
      <c r="F8" s="45">
        <v>9.8263999999999996</v>
      </c>
      <c r="G8" s="45">
        <v>20.2044</v>
      </c>
      <c r="H8" s="45">
        <v>132.18049999999999</v>
      </c>
    </row>
    <row r="9" spans="1:8" ht="22.7" customHeight="1">
      <c r="A9" s="41"/>
      <c r="B9" s="41" t="s">
        <v>155</v>
      </c>
      <c r="C9" s="45">
        <v>1171.8862999999999</v>
      </c>
      <c r="D9" s="45">
        <v>1039.7058</v>
      </c>
      <c r="E9" s="45">
        <v>1009.675</v>
      </c>
      <c r="F9" s="45">
        <v>9.8263999999999996</v>
      </c>
      <c r="G9" s="45">
        <v>20.2044</v>
      </c>
      <c r="H9" s="45">
        <v>132.18049999999999</v>
      </c>
    </row>
    <row r="10" spans="1:8" ht="22.7" customHeight="1">
      <c r="A10" s="41"/>
      <c r="B10" s="41" t="s">
        <v>233</v>
      </c>
      <c r="C10" s="45">
        <v>1171.8862999999999</v>
      </c>
      <c r="D10" s="45">
        <v>1039.7058</v>
      </c>
      <c r="E10" s="45">
        <v>1009.675</v>
      </c>
      <c r="F10" s="45">
        <v>9.8263999999999996</v>
      </c>
      <c r="G10" s="45">
        <v>20.2044</v>
      </c>
      <c r="H10" s="45">
        <v>132.18049999999999</v>
      </c>
    </row>
    <row r="11" spans="1:8" ht="22.7" customHeight="1">
      <c r="A11" s="46">
        <v>205</v>
      </c>
      <c r="B11" s="41" t="s">
        <v>234</v>
      </c>
      <c r="C11" s="45">
        <v>957.03610000000003</v>
      </c>
      <c r="D11" s="45">
        <v>824.85559999999998</v>
      </c>
      <c r="E11" s="45">
        <v>794.82479999999998</v>
      </c>
      <c r="F11" s="45">
        <v>9.8263999999999996</v>
      </c>
      <c r="G11" s="45">
        <v>20.2044</v>
      </c>
      <c r="H11" s="45">
        <v>132.18049999999999</v>
      </c>
    </row>
    <row r="12" spans="1:8" ht="23.45" customHeight="1">
      <c r="A12" s="46">
        <v>20502</v>
      </c>
      <c r="B12" s="41" t="s">
        <v>235</v>
      </c>
      <c r="C12" s="45">
        <v>957.03610000000003</v>
      </c>
      <c r="D12" s="45">
        <v>824.85559999999998</v>
      </c>
      <c r="E12" s="45">
        <v>794.82479999999998</v>
      </c>
      <c r="F12" s="45">
        <v>9.8263999999999996</v>
      </c>
      <c r="G12" s="45">
        <v>20.2044</v>
      </c>
      <c r="H12" s="45">
        <v>132.18049999999999</v>
      </c>
    </row>
    <row r="13" spans="1:8" ht="26.45" customHeight="1">
      <c r="A13" s="46">
        <v>2050201</v>
      </c>
      <c r="B13" s="41" t="s">
        <v>236</v>
      </c>
      <c r="C13" s="47">
        <v>0</v>
      </c>
      <c r="D13" s="47">
        <v>0</v>
      </c>
      <c r="E13" s="48">
        <v>0</v>
      </c>
      <c r="F13" s="48">
        <v>0</v>
      </c>
      <c r="G13" s="48">
        <v>0</v>
      </c>
      <c r="H13" s="48">
        <v>0</v>
      </c>
    </row>
    <row r="14" spans="1:8" ht="26.45" customHeight="1">
      <c r="A14" s="46">
        <v>2050299</v>
      </c>
      <c r="B14" s="41" t="s">
        <v>237</v>
      </c>
      <c r="C14" s="47">
        <v>957.03610000000003</v>
      </c>
      <c r="D14" s="47">
        <v>824.85559999999998</v>
      </c>
      <c r="E14" s="48">
        <v>794.82479999999998</v>
      </c>
      <c r="F14" s="48">
        <v>9.8263999999999996</v>
      </c>
      <c r="G14" s="48">
        <v>20.2044</v>
      </c>
      <c r="H14" s="48">
        <v>132.18049999999999</v>
      </c>
    </row>
    <row r="15" spans="1:8" ht="23.45" customHeight="1">
      <c r="A15" s="46">
        <v>20501</v>
      </c>
      <c r="B15" s="41" t="s">
        <v>238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</row>
    <row r="16" spans="1:8" ht="26.45" customHeight="1">
      <c r="A16" s="46">
        <v>2050199</v>
      </c>
      <c r="B16" s="41" t="s">
        <v>239</v>
      </c>
      <c r="C16" s="47">
        <v>0</v>
      </c>
      <c r="D16" s="47">
        <v>0</v>
      </c>
      <c r="E16" s="48">
        <v>0</v>
      </c>
      <c r="F16" s="48">
        <v>0</v>
      </c>
      <c r="G16" s="48">
        <v>0</v>
      </c>
      <c r="H16" s="48">
        <v>0</v>
      </c>
    </row>
    <row r="17" spans="1:8" ht="23.45" customHeight="1">
      <c r="A17" s="46">
        <v>20503</v>
      </c>
      <c r="B17" s="41" t="s">
        <v>240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</row>
    <row r="18" spans="1:8" ht="26.45" customHeight="1">
      <c r="A18" s="46">
        <v>2050302</v>
      </c>
      <c r="B18" s="41" t="s">
        <v>241</v>
      </c>
      <c r="C18" s="47">
        <v>0</v>
      </c>
      <c r="D18" s="47">
        <v>0</v>
      </c>
      <c r="E18" s="48">
        <v>0</v>
      </c>
      <c r="F18" s="48">
        <v>0</v>
      </c>
      <c r="G18" s="48">
        <v>0</v>
      </c>
      <c r="H18" s="48">
        <v>0</v>
      </c>
    </row>
    <row r="19" spans="1:8" ht="22.7" customHeight="1">
      <c r="A19" s="46">
        <v>208</v>
      </c>
      <c r="B19" s="41" t="s">
        <v>242</v>
      </c>
      <c r="C19" s="45">
        <v>106.3827</v>
      </c>
      <c r="D19" s="45">
        <v>106.3827</v>
      </c>
      <c r="E19" s="45">
        <v>106.3827</v>
      </c>
      <c r="F19" s="45">
        <v>0</v>
      </c>
      <c r="G19" s="45">
        <v>0</v>
      </c>
      <c r="H19" s="45">
        <v>0</v>
      </c>
    </row>
    <row r="20" spans="1:8" ht="23.45" customHeight="1">
      <c r="A20" s="46">
        <v>20805</v>
      </c>
      <c r="B20" s="41" t="s">
        <v>243</v>
      </c>
      <c r="C20" s="45">
        <v>106.3827</v>
      </c>
      <c r="D20" s="45">
        <v>106.3827</v>
      </c>
      <c r="E20" s="45">
        <v>106.3827</v>
      </c>
      <c r="F20" s="45">
        <v>0</v>
      </c>
      <c r="G20" s="45">
        <v>0</v>
      </c>
      <c r="H20" s="45">
        <v>0</v>
      </c>
    </row>
    <row r="21" spans="1:8" ht="26.45" customHeight="1">
      <c r="A21" s="46">
        <v>2080505</v>
      </c>
      <c r="B21" s="41" t="s">
        <v>244</v>
      </c>
      <c r="C21" s="47">
        <v>106.3827</v>
      </c>
      <c r="D21" s="47">
        <v>106.3827</v>
      </c>
      <c r="E21" s="48">
        <v>106.3827</v>
      </c>
      <c r="F21" s="48">
        <v>0</v>
      </c>
      <c r="G21" s="48">
        <v>0</v>
      </c>
      <c r="H21" s="48">
        <v>0</v>
      </c>
    </row>
    <row r="22" spans="1:8" ht="22.7" customHeight="1">
      <c r="A22" s="46">
        <v>210</v>
      </c>
      <c r="B22" s="41" t="s">
        <v>245</v>
      </c>
      <c r="C22" s="45">
        <v>108.4675</v>
      </c>
      <c r="D22" s="45">
        <v>108.4675</v>
      </c>
      <c r="E22" s="45">
        <v>108.4675</v>
      </c>
      <c r="F22" s="45">
        <v>0</v>
      </c>
      <c r="G22" s="45">
        <v>0</v>
      </c>
      <c r="H22" s="45">
        <v>0</v>
      </c>
    </row>
    <row r="23" spans="1:8" ht="23.45" customHeight="1">
      <c r="A23" s="46">
        <v>21011</v>
      </c>
      <c r="B23" s="41" t="s">
        <v>246</v>
      </c>
      <c r="C23" s="45">
        <v>108.4675</v>
      </c>
      <c r="D23" s="45">
        <v>108.4675</v>
      </c>
      <c r="E23" s="45">
        <v>108.4675</v>
      </c>
      <c r="F23" s="45">
        <v>0</v>
      </c>
      <c r="G23" s="45">
        <v>0</v>
      </c>
      <c r="H23" s="45">
        <v>0</v>
      </c>
    </row>
    <row r="24" spans="1:8" ht="26.45" customHeight="1">
      <c r="A24" s="46">
        <v>2101102</v>
      </c>
      <c r="B24" s="41" t="s">
        <v>247</v>
      </c>
      <c r="C24" s="47">
        <v>108.4675</v>
      </c>
      <c r="D24" s="47">
        <v>108.4675</v>
      </c>
      <c r="E24" s="48">
        <v>108.4675</v>
      </c>
      <c r="F24" s="48">
        <v>0</v>
      </c>
      <c r="G24" s="48">
        <v>0</v>
      </c>
      <c r="H24" s="48">
        <v>0</v>
      </c>
    </row>
  </sheetData>
  <mergeCells count="11">
    <mergeCell ref="A2:H2"/>
    <mergeCell ref="A3:E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honeticPr fontId="17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A3" sqref="A3:C3"/>
    </sheetView>
  </sheetViews>
  <sheetFormatPr defaultColWidth="9" defaultRowHeight="13.5"/>
  <cols>
    <col min="1" max="1" width="14" style="37" customWidth="1"/>
    <col min="2" max="2" width="29.625" style="37" customWidth="1"/>
    <col min="3" max="3" width="9.75" style="37" customWidth="1"/>
    <col min="4" max="5" width="15.625" style="37" customWidth="1"/>
    <col min="6" max="16384" width="9" style="37"/>
  </cols>
  <sheetData>
    <row r="1" spans="1:5">
      <c r="E1" s="37" t="s">
        <v>248</v>
      </c>
    </row>
    <row r="2" spans="1:5" ht="28.7" customHeight="1">
      <c r="A2" s="77" t="s">
        <v>249</v>
      </c>
      <c r="B2" s="77"/>
      <c r="C2" s="77"/>
      <c r="D2" s="77"/>
      <c r="E2" s="77"/>
    </row>
    <row r="3" spans="1:5" ht="21.95" customHeight="1">
      <c r="A3" s="78" t="s">
        <v>250</v>
      </c>
      <c r="B3" s="78"/>
      <c r="C3" s="78"/>
      <c r="D3" s="23"/>
      <c r="E3" s="24" t="s">
        <v>32</v>
      </c>
    </row>
    <row r="4" spans="1:5" ht="17.25" customHeight="1">
      <c r="A4" s="83" t="s">
        <v>159</v>
      </c>
      <c r="B4" s="83" t="s">
        <v>160</v>
      </c>
      <c r="C4" s="83" t="s">
        <v>161</v>
      </c>
      <c r="D4" s="83"/>
      <c r="E4" s="83"/>
    </row>
    <row r="5" spans="1:5" ht="18.75" customHeight="1">
      <c r="A5" s="83"/>
      <c r="B5" s="83"/>
      <c r="C5" s="38" t="s">
        <v>136</v>
      </c>
      <c r="D5" s="38" t="s">
        <v>231</v>
      </c>
      <c r="E5" s="38" t="s">
        <v>232</v>
      </c>
    </row>
    <row r="6" spans="1:5" ht="17.100000000000001" customHeight="1">
      <c r="A6" s="4" t="s">
        <v>251</v>
      </c>
      <c r="B6" s="4" t="s">
        <v>251</v>
      </c>
      <c r="C6" s="4">
        <v>1</v>
      </c>
      <c r="D6" s="4">
        <v>2</v>
      </c>
      <c r="E6" s="4">
        <v>3</v>
      </c>
    </row>
    <row r="7" spans="1:5" ht="17.100000000000001" customHeight="1">
      <c r="A7" s="39"/>
      <c r="B7" s="39" t="s">
        <v>136</v>
      </c>
      <c r="C7" s="40">
        <v>1039.7058</v>
      </c>
      <c r="D7" s="40">
        <v>1019.5014</v>
      </c>
      <c r="E7" s="40">
        <v>20.2044</v>
      </c>
    </row>
    <row r="8" spans="1:5" ht="17.100000000000001" customHeight="1">
      <c r="A8" s="41" t="s">
        <v>252</v>
      </c>
      <c r="B8" s="41" t="s">
        <v>210</v>
      </c>
      <c r="C8" s="40">
        <v>1009.675</v>
      </c>
      <c r="D8" s="40">
        <v>1009.675</v>
      </c>
      <c r="E8" s="40">
        <v>0</v>
      </c>
    </row>
    <row r="9" spans="1:5" ht="17.100000000000001" customHeight="1">
      <c r="A9" s="42" t="s">
        <v>253</v>
      </c>
      <c r="B9" s="42" t="s">
        <v>254</v>
      </c>
      <c r="C9" s="44">
        <v>406.91669999999999</v>
      </c>
      <c r="D9" s="44">
        <v>406.91669999999999</v>
      </c>
      <c r="E9" s="44"/>
    </row>
    <row r="10" spans="1:5" ht="17.100000000000001" customHeight="1">
      <c r="A10" s="42" t="s">
        <v>255</v>
      </c>
      <c r="B10" s="42" t="s">
        <v>256</v>
      </c>
      <c r="C10" s="44">
        <v>0</v>
      </c>
      <c r="D10" s="44">
        <v>0</v>
      </c>
      <c r="E10" s="44"/>
    </row>
    <row r="11" spans="1:5" ht="17.100000000000001" customHeight="1">
      <c r="A11" s="42" t="s">
        <v>257</v>
      </c>
      <c r="B11" s="42" t="s">
        <v>258</v>
      </c>
      <c r="C11" s="44">
        <v>0</v>
      </c>
      <c r="D11" s="44">
        <v>0</v>
      </c>
      <c r="E11" s="44"/>
    </row>
    <row r="12" spans="1:5" ht="17.100000000000001" customHeight="1">
      <c r="A12" s="42" t="s">
        <v>259</v>
      </c>
      <c r="B12" s="42" t="s">
        <v>260</v>
      </c>
      <c r="C12" s="44">
        <v>35.701099999999997</v>
      </c>
      <c r="D12" s="44">
        <v>35.701099999999997</v>
      </c>
      <c r="E12" s="44"/>
    </row>
    <row r="13" spans="1:5" ht="17.100000000000001" customHeight="1">
      <c r="A13" s="42" t="s">
        <v>261</v>
      </c>
      <c r="B13" s="42" t="s">
        <v>262</v>
      </c>
      <c r="C13" s="44">
        <v>271.71409999999997</v>
      </c>
      <c r="D13" s="44">
        <v>271.71409999999997</v>
      </c>
      <c r="E13" s="44"/>
    </row>
    <row r="14" spans="1:5" ht="17.100000000000001" customHeight="1">
      <c r="A14" s="42" t="s">
        <v>263</v>
      </c>
      <c r="B14" s="42" t="s">
        <v>264</v>
      </c>
      <c r="C14" s="44">
        <v>106.3827</v>
      </c>
      <c r="D14" s="44">
        <v>106.3827</v>
      </c>
      <c r="E14" s="44"/>
    </row>
    <row r="15" spans="1:5" ht="17.100000000000001" customHeight="1">
      <c r="A15" s="42" t="s">
        <v>265</v>
      </c>
      <c r="B15" s="42" t="s">
        <v>266</v>
      </c>
      <c r="C15" s="44">
        <v>108.4675</v>
      </c>
      <c r="D15" s="44">
        <v>108.4675</v>
      </c>
      <c r="E15" s="44"/>
    </row>
    <row r="16" spans="1:5" ht="17.100000000000001" customHeight="1">
      <c r="A16" s="42" t="s">
        <v>267</v>
      </c>
      <c r="B16" s="42" t="s">
        <v>268</v>
      </c>
      <c r="C16" s="44">
        <v>80.492900000000006</v>
      </c>
      <c r="D16" s="44">
        <v>80.492900000000006</v>
      </c>
      <c r="E16" s="44"/>
    </row>
    <row r="17" spans="1:5" ht="17.100000000000001" customHeight="1">
      <c r="A17" s="41" t="s">
        <v>269</v>
      </c>
      <c r="B17" s="41" t="s">
        <v>270</v>
      </c>
      <c r="C17" s="40">
        <v>20.2044</v>
      </c>
      <c r="D17" s="40">
        <v>0</v>
      </c>
      <c r="E17" s="40">
        <v>20.2044</v>
      </c>
    </row>
    <row r="18" spans="1:5" ht="17.100000000000001" customHeight="1">
      <c r="A18" s="42" t="s">
        <v>271</v>
      </c>
      <c r="B18" s="42" t="s">
        <v>272</v>
      </c>
      <c r="C18" s="44">
        <v>0</v>
      </c>
      <c r="D18" s="44"/>
      <c r="E18" s="44">
        <v>0</v>
      </c>
    </row>
    <row r="19" spans="1:5" ht="17.100000000000001" customHeight="1">
      <c r="A19" s="42" t="s">
        <v>273</v>
      </c>
      <c r="B19" s="42" t="s">
        <v>274</v>
      </c>
      <c r="C19" s="44">
        <v>0</v>
      </c>
      <c r="D19" s="44"/>
      <c r="E19" s="44">
        <v>0</v>
      </c>
    </row>
    <row r="20" spans="1:5" ht="17.100000000000001" customHeight="1">
      <c r="A20" s="42" t="s">
        <v>275</v>
      </c>
      <c r="B20" s="42" t="s">
        <v>276</v>
      </c>
      <c r="C20" s="44">
        <v>0</v>
      </c>
      <c r="D20" s="44"/>
      <c r="E20" s="44">
        <v>0</v>
      </c>
    </row>
    <row r="21" spans="1:5" ht="17.100000000000001" customHeight="1">
      <c r="A21" s="42" t="s">
        <v>277</v>
      </c>
      <c r="B21" s="42" t="s">
        <v>278</v>
      </c>
      <c r="C21" s="44">
        <v>0</v>
      </c>
      <c r="D21" s="44"/>
      <c r="E21" s="44">
        <v>0</v>
      </c>
    </row>
    <row r="22" spans="1:5" ht="17.100000000000001" customHeight="1">
      <c r="A22" s="42" t="s">
        <v>279</v>
      </c>
      <c r="B22" s="42" t="s">
        <v>280</v>
      </c>
      <c r="C22" s="44">
        <v>0</v>
      </c>
      <c r="D22" s="44"/>
      <c r="E22" s="44">
        <v>0</v>
      </c>
    </row>
    <row r="23" spans="1:5" ht="17.100000000000001" customHeight="1">
      <c r="A23" s="42" t="s">
        <v>281</v>
      </c>
      <c r="B23" s="42" t="s">
        <v>282</v>
      </c>
      <c r="C23" s="44">
        <v>0</v>
      </c>
      <c r="D23" s="44"/>
      <c r="E23" s="44">
        <v>0</v>
      </c>
    </row>
    <row r="24" spans="1:5" ht="17.100000000000001" customHeight="1">
      <c r="A24" s="42" t="s">
        <v>283</v>
      </c>
      <c r="B24" s="42" t="s">
        <v>284</v>
      </c>
      <c r="C24" s="44">
        <v>0</v>
      </c>
      <c r="D24" s="44"/>
      <c r="E24" s="44">
        <v>0</v>
      </c>
    </row>
    <row r="25" spans="1:5" ht="17.100000000000001" customHeight="1">
      <c r="A25" s="42" t="s">
        <v>285</v>
      </c>
      <c r="B25" s="42" t="s">
        <v>286</v>
      </c>
      <c r="C25" s="44">
        <v>0</v>
      </c>
      <c r="D25" s="44"/>
      <c r="E25" s="44">
        <v>0</v>
      </c>
    </row>
    <row r="26" spans="1:5" ht="17.100000000000001" customHeight="1">
      <c r="A26" s="42" t="s">
        <v>287</v>
      </c>
      <c r="B26" s="42" t="s">
        <v>288</v>
      </c>
      <c r="C26" s="44">
        <v>0</v>
      </c>
      <c r="D26" s="44"/>
      <c r="E26" s="44">
        <v>0</v>
      </c>
    </row>
    <row r="27" spans="1:5" ht="17.100000000000001" customHeight="1">
      <c r="A27" s="42" t="s">
        <v>289</v>
      </c>
      <c r="B27" s="42" t="s">
        <v>290</v>
      </c>
      <c r="C27" s="44">
        <v>0</v>
      </c>
      <c r="D27" s="44"/>
      <c r="E27" s="44">
        <v>0</v>
      </c>
    </row>
    <row r="28" spans="1:5" ht="17.100000000000001" customHeight="1">
      <c r="A28" s="42" t="s">
        <v>291</v>
      </c>
      <c r="B28" s="42" t="s">
        <v>292</v>
      </c>
      <c r="C28" s="44">
        <v>8.0816999999999997</v>
      </c>
      <c r="D28" s="44"/>
      <c r="E28" s="44">
        <v>8.0816999999999997</v>
      </c>
    </row>
    <row r="29" spans="1:5" ht="17.100000000000001" customHeight="1">
      <c r="A29" s="42" t="s">
        <v>293</v>
      </c>
      <c r="B29" s="42" t="s">
        <v>294</v>
      </c>
      <c r="C29" s="44">
        <v>12.1227</v>
      </c>
      <c r="D29" s="44"/>
      <c r="E29" s="44">
        <v>12.1227</v>
      </c>
    </row>
    <row r="30" spans="1:5" ht="17.100000000000001" customHeight="1">
      <c r="A30" s="42" t="s">
        <v>295</v>
      </c>
      <c r="B30" s="42" t="s">
        <v>296</v>
      </c>
      <c r="C30" s="44">
        <v>0</v>
      </c>
      <c r="D30" s="44"/>
      <c r="E30" s="44">
        <v>0</v>
      </c>
    </row>
    <row r="31" spans="1:5" ht="17.100000000000001" customHeight="1">
      <c r="A31" s="42" t="s">
        <v>297</v>
      </c>
      <c r="B31" s="42" t="s">
        <v>298</v>
      </c>
      <c r="C31" s="44">
        <v>0</v>
      </c>
      <c r="D31" s="44"/>
      <c r="E31" s="44">
        <v>0</v>
      </c>
    </row>
    <row r="32" spans="1:5" ht="17.100000000000001" customHeight="1">
      <c r="A32" s="41" t="s">
        <v>299</v>
      </c>
      <c r="B32" s="41" t="s">
        <v>202</v>
      </c>
      <c r="C32" s="40">
        <v>9.8263999999999996</v>
      </c>
      <c r="D32" s="40">
        <v>9.8263999999999996</v>
      </c>
      <c r="E32" s="40">
        <v>0</v>
      </c>
    </row>
    <row r="33" spans="1:5" ht="17.100000000000001" customHeight="1">
      <c r="A33" s="42" t="s">
        <v>300</v>
      </c>
      <c r="B33" s="42" t="s">
        <v>301</v>
      </c>
      <c r="C33" s="44">
        <v>0</v>
      </c>
      <c r="D33" s="44">
        <v>0</v>
      </c>
      <c r="E33" s="44"/>
    </row>
    <row r="34" spans="1:5" ht="17.100000000000001" customHeight="1">
      <c r="A34" s="42" t="s">
        <v>302</v>
      </c>
      <c r="B34" s="42" t="s">
        <v>303</v>
      </c>
      <c r="C34" s="44">
        <v>9.8263999999999996</v>
      </c>
      <c r="D34" s="44">
        <v>9.8263999999999996</v>
      </c>
      <c r="E34" s="44"/>
    </row>
  </sheetData>
  <mergeCells count="5">
    <mergeCell ref="A2:E2"/>
    <mergeCell ref="A3:C3"/>
    <mergeCell ref="C4:E4"/>
    <mergeCell ref="A4:A5"/>
    <mergeCell ref="B4:B5"/>
  </mergeCells>
  <phoneticPr fontId="17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I18"/>
  <sheetViews>
    <sheetView topLeftCell="B1" workbookViewId="0">
      <selection activeCell="B4" sqref="B4:B7"/>
    </sheetView>
  </sheetViews>
  <sheetFormatPr defaultColWidth="9" defaultRowHeight="13.5"/>
  <cols>
    <col min="1" max="1" width="19.5" style="37" customWidth="1"/>
    <col min="2" max="2" width="41.5" style="37" customWidth="1"/>
    <col min="3" max="52" width="9.75" style="37" customWidth="1"/>
    <col min="53" max="61" width="10.375" style="37" customWidth="1"/>
    <col min="62" max="16384" width="9" style="37"/>
  </cols>
  <sheetData>
    <row r="1" spans="1:61">
      <c r="BH1" s="84" t="s">
        <v>304</v>
      </c>
      <c r="BI1" s="85"/>
    </row>
    <row r="2" spans="1:61" ht="55.7" customHeight="1">
      <c r="A2" s="81" t="s">
        <v>305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</row>
    <row r="3" spans="1:61" ht="22.7" customHeight="1">
      <c r="A3" s="37" t="s">
        <v>250</v>
      </c>
      <c r="D3" s="23"/>
      <c r="E3" s="23"/>
      <c r="F3" s="23"/>
      <c r="G3" s="23"/>
      <c r="H3" s="23"/>
      <c r="I3" s="23"/>
      <c r="J3" s="23"/>
      <c r="K3" s="23"/>
      <c r="L3" s="23"/>
      <c r="M3" s="23"/>
      <c r="Q3" s="23"/>
      <c r="R3" s="23"/>
      <c r="S3" s="23"/>
      <c r="T3" s="23"/>
      <c r="U3" s="23"/>
      <c r="V3" s="23"/>
      <c r="W3" s="23"/>
      <c r="X3" s="23"/>
      <c r="AG3" s="23"/>
      <c r="AH3" s="23"/>
      <c r="AR3" s="23"/>
      <c r="AS3" s="23"/>
      <c r="AT3" s="23"/>
      <c r="AU3" s="23"/>
      <c r="AW3" s="23"/>
      <c r="AX3" s="23"/>
      <c r="AY3" s="23"/>
      <c r="AZ3" s="23"/>
      <c r="BI3" s="25" t="s">
        <v>32</v>
      </c>
    </row>
    <row r="4" spans="1:61" ht="24.2" customHeight="1">
      <c r="A4" s="83" t="s">
        <v>159</v>
      </c>
      <c r="B4" s="83" t="s">
        <v>160</v>
      </c>
      <c r="C4" s="83" t="s">
        <v>306</v>
      </c>
      <c r="D4" s="83" t="s">
        <v>307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 t="s">
        <v>211</v>
      </c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 t="s">
        <v>308</v>
      </c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</row>
    <row r="5" spans="1:61" ht="24.2" customHeight="1">
      <c r="A5" s="83"/>
      <c r="B5" s="83"/>
      <c r="C5" s="83"/>
      <c r="D5" s="83" t="s">
        <v>309</v>
      </c>
      <c r="E5" s="83" t="s">
        <v>310</v>
      </c>
      <c r="F5" s="83"/>
      <c r="G5" s="83"/>
      <c r="H5" s="83"/>
      <c r="I5" s="83"/>
      <c r="J5" s="83"/>
      <c r="K5" s="83" t="s">
        <v>311</v>
      </c>
      <c r="L5" s="83"/>
      <c r="M5" s="83"/>
      <c r="N5" s="83"/>
      <c r="O5" s="83"/>
      <c r="P5" s="83"/>
      <c r="Q5" s="83"/>
      <c r="R5" s="83" t="s">
        <v>312</v>
      </c>
      <c r="S5" s="83" t="s">
        <v>313</v>
      </c>
      <c r="T5" s="83" t="s">
        <v>314</v>
      </c>
      <c r="U5" s="83" t="s">
        <v>315</v>
      </c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 t="s">
        <v>316</v>
      </c>
      <c r="AS5" s="83" t="s">
        <v>317</v>
      </c>
      <c r="AT5" s="83" t="s">
        <v>318</v>
      </c>
      <c r="AU5" s="83" t="s">
        <v>319</v>
      </c>
      <c r="AV5" s="83" t="s">
        <v>320</v>
      </c>
      <c r="AW5" s="83" t="s">
        <v>321</v>
      </c>
      <c r="AX5" s="83" t="s">
        <v>322</v>
      </c>
      <c r="AY5" s="83" t="s">
        <v>323</v>
      </c>
      <c r="AZ5" s="83" t="s">
        <v>324</v>
      </c>
      <c r="BA5" s="83" t="s">
        <v>325</v>
      </c>
      <c r="BB5" s="83" t="s">
        <v>326</v>
      </c>
      <c r="BC5" s="83" t="s">
        <v>327</v>
      </c>
      <c r="BD5" s="83" t="s">
        <v>328</v>
      </c>
      <c r="BE5" s="83" t="s">
        <v>329</v>
      </c>
      <c r="BF5" s="83" t="s">
        <v>330</v>
      </c>
      <c r="BG5" s="83" t="s">
        <v>331</v>
      </c>
      <c r="BH5" s="83" t="s">
        <v>332</v>
      </c>
      <c r="BI5" s="83" t="s">
        <v>333</v>
      </c>
    </row>
    <row r="6" spans="1:61" ht="26.45" customHeight="1">
      <c r="A6" s="83"/>
      <c r="B6" s="83"/>
      <c r="C6" s="83"/>
      <c r="D6" s="83"/>
      <c r="E6" s="83" t="s">
        <v>334</v>
      </c>
      <c r="F6" s="83" t="s">
        <v>335</v>
      </c>
      <c r="G6" s="83" t="s">
        <v>336</v>
      </c>
      <c r="H6" s="83" t="s">
        <v>337</v>
      </c>
      <c r="I6" s="83" t="s">
        <v>338</v>
      </c>
      <c r="J6" s="83" t="s">
        <v>339</v>
      </c>
      <c r="K6" s="83" t="s">
        <v>138</v>
      </c>
      <c r="L6" s="83" t="s">
        <v>340</v>
      </c>
      <c r="M6" s="83" t="s">
        <v>341</v>
      </c>
      <c r="N6" s="83" t="s">
        <v>342</v>
      </c>
      <c r="O6" s="83" t="s">
        <v>343</v>
      </c>
      <c r="P6" s="83" t="s">
        <v>344</v>
      </c>
      <c r="Q6" s="83" t="s">
        <v>345</v>
      </c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</row>
    <row r="7" spans="1:61" ht="26.45" customHeight="1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38" t="s">
        <v>138</v>
      </c>
      <c r="V7" s="38" t="s">
        <v>346</v>
      </c>
      <c r="W7" s="38" t="s">
        <v>347</v>
      </c>
      <c r="X7" s="38" t="s">
        <v>348</v>
      </c>
      <c r="Y7" s="38" t="s">
        <v>349</v>
      </c>
      <c r="Z7" s="38" t="s">
        <v>350</v>
      </c>
      <c r="AA7" s="38" t="s">
        <v>351</v>
      </c>
      <c r="AB7" s="38" t="s">
        <v>352</v>
      </c>
      <c r="AC7" s="38" t="s">
        <v>353</v>
      </c>
      <c r="AD7" s="38" t="s">
        <v>354</v>
      </c>
      <c r="AE7" s="38" t="s">
        <v>355</v>
      </c>
      <c r="AF7" s="38" t="s">
        <v>356</v>
      </c>
      <c r="AG7" s="38" t="s">
        <v>357</v>
      </c>
      <c r="AH7" s="38" t="s">
        <v>358</v>
      </c>
      <c r="AI7" s="38" t="s">
        <v>359</v>
      </c>
      <c r="AJ7" s="38" t="s">
        <v>360</v>
      </c>
      <c r="AK7" s="38" t="s">
        <v>361</v>
      </c>
      <c r="AL7" s="38" t="s">
        <v>362</v>
      </c>
      <c r="AM7" s="38" t="s">
        <v>363</v>
      </c>
      <c r="AN7" s="38" t="s">
        <v>364</v>
      </c>
      <c r="AO7" s="38" t="s">
        <v>365</v>
      </c>
      <c r="AP7" s="38" t="s">
        <v>366</v>
      </c>
      <c r="AQ7" s="38" t="s">
        <v>367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</row>
    <row r="8" spans="1:61" ht="17.100000000000001" customHeight="1">
      <c r="A8" s="3" t="s">
        <v>251</v>
      </c>
      <c r="B8" s="3" t="s">
        <v>251</v>
      </c>
      <c r="D8" s="3">
        <v>1</v>
      </c>
      <c r="E8" s="3">
        <v>2</v>
      </c>
      <c r="F8" s="3">
        <v>3</v>
      </c>
      <c r="G8" s="3">
        <v>4</v>
      </c>
      <c r="H8" s="3">
        <v>5</v>
      </c>
      <c r="I8" s="3">
        <v>6</v>
      </c>
      <c r="J8" s="3">
        <v>7</v>
      </c>
      <c r="K8" s="3">
        <v>8</v>
      </c>
      <c r="L8" s="3">
        <v>9</v>
      </c>
      <c r="M8" s="3">
        <v>10</v>
      </c>
      <c r="N8" s="3">
        <v>11</v>
      </c>
      <c r="O8" s="3">
        <v>12</v>
      </c>
      <c r="P8" s="3">
        <v>13</v>
      </c>
      <c r="Q8" s="3">
        <v>14</v>
      </c>
      <c r="R8" s="3">
        <v>15</v>
      </c>
      <c r="S8" s="3">
        <v>16</v>
      </c>
      <c r="T8" s="3">
        <v>17</v>
      </c>
      <c r="U8" s="3">
        <v>18</v>
      </c>
      <c r="V8" s="3">
        <v>19</v>
      </c>
      <c r="W8" s="3">
        <v>20</v>
      </c>
      <c r="X8" s="3">
        <v>21</v>
      </c>
      <c r="Y8" s="3">
        <v>22</v>
      </c>
      <c r="Z8" s="3">
        <v>23</v>
      </c>
      <c r="AA8" s="3">
        <v>24</v>
      </c>
      <c r="AB8" s="3">
        <v>25</v>
      </c>
      <c r="AC8" s="3">
        <v>26</v>
      </c>
      <c r="AD8" s="3">
        <v>27</v>
      </c>
      <c r="AE8" s="3">
        <v>28</v>
      </c>
      <c r="AF8" s="3">
        <v>29</v>
      </c>
      <c r="AG8" s="3">
        <v>30</v>
      </c>
      <c r="AH8" s="3">
        <v>31</v>
      </c>
      <c r="AI8" s="3">
        <v>32</v>
      </c>
      <c r="AJ8" s="3">
        <v>33</v>
      </c>
      <c r="AK8" s="3">
        <v>34</v>
      </c>
      <c r="AL8" s="3">
        <v>35</v>
      </c>
      <c r="AM8" s="3">
        <v>36</v>
      </c>
      <c r="AN8" s="3">
        <v>37</v>
      </c>
      <c r="AO8" s="3">
        <v>38</v>
      </c>
      <c r="AP8" s="3">
        <v>39</v>
      </c>
      <c r="AQ8" s="3">
        <v>40</v>
      </c>
      <c r="AR8" s="3">
        <v>41</v>
      </c>
      <c r="AS8" s="3">
        <v>42</v>
      </c>
      <c r="AT8" s="3">
        <v>43</v>
      </c>
      <c r="AU8" s="3">
        <v>44</v>
      </c>
      <c r="AV8" s="3">
        <v>45</v>
      </c>
      <c r="AW8" s="3">
        <v>46</v>
      </c>
      <c r="AX8" s="3">
        <v>47</v>
      </c>
      <c r="AY8" s="3">
        <v>48</v>
      </c>
      <c r="AZ8" s="3">
        <v>49</v>
      </c>
      <c r="BA8" s="3">
        <v>50</v>
      </c>
      <c r="BB8" s="3">
        <v>51</v>
      </c>
      <c r="BC8" s="3">
        <v>52</v>
      </c>
      <c r="BD8" s="3">
        <v>53</v>
      </c>
      <c r="BE8" s="3">
        <v>54</v>
      </c>
      <c r="BF8" s="3">
        <v>55</v>
      </c>
      <c r="BG8" s="3">
        <v>56</v>
      </c>
      <c r="BH8" s="3">
        <v>57</v>
      </c>
      <c r="BI8" s="3">
        <v>58</v>
      </c>
    </row>
    <row r="9" spans="1:61" ht="17.100000000000001" customHeight="1">
      <c r="A9" s="38" t="s">
        <v>368</v>
      </c>
      <c r="B9" s="39"/>
      <c r="C9" s="40">
        <v>1039.7058</v>
      </c>
      <c r="D9" s="40">
        <v>1009.675</v>
      </c>
      <c r="E9" s="40">
        <v>714.33190000000002</v>
      </c>
      <c r="F9" s="40">
        <v>406.91669999999999</v>
      </c>
      <c r="G9" s="40">
        <v>0</v>
      </c>
      <c r="H9" s="40">
        <v>35.701099999999997</v>
      </c>
      <c r="I9" s="40">
        <v>0</v>
      </c>
      <c r="J9" s="40">
        <v>271.71409999999997</v>
      </c>
      <c r="K9" s="40">
        <v>214.8502</v>
      </c>
      <c r="L9" s="40">
        <v>106.3827</v>
      </c>
      <c r="M9" s="40">
        <v>0</v>
      </c>
      <c r="N9" s="40">
        <v>108.4675</v>
      </c>
      <c r="O9" s="40">
        <v>0</v>
      </c>
      <c r="P9" s="40">
        <v>0</v>
      </c>
      <c r="Q9" s="40">
        <v>0</v>
      </c>
      <c r="R9" s="40">
        <v>80.492900000000006</v>
      </c>
      <c r="S9" s="40">
        <v>0</v>
      </c>
      <c r="T9" s="40">
        <v>20.2044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0">
        <v>0</v>
      </c>
      <c r="AC9" s="40">
        <v>0</v>
      </c>
      <c r="AD9" s="40">
        <v>0</v>
      </c>
      <c r="AE9" s="40">
        <v>0</v>
      </c>
      <c r="AF9" s="40">
        <v>0</v>
      </c>
      <c r="AG9" s="40">
        <v>0</v>
      </c>
      <c r="AH9" s="40">
        <v>0</v>
      </c>
      <c r="AI9" s="40">
        <v>0</v>
      </c>
      <c r="AJ9" s="40">
        <v>0</v>
      </c>
      <c r="AK9" s="40">
        <v>0</v>
      </c>
      <c r="AL9" s="40">
        <v>0</v>
      </c>
      <c r="AM9" s="40">
        <v>0</v>
      </c>
      <c r="AN9" s="40">
        <v>0</v>
      </c>
      <c r="AO9" s="40">
        <v>0</v>
      </c>
      <c r="AP9" s="40">
        <v>0</v>
      </c>
      <c r="AQ9" s="40">
        <v>0</v>
      </c>
      <c r="AR9" s="40">
        <v>8.0816999999999997</v>
      </c>
      <c r="AS9" s="40">
        <v>12.1227</v>
      </c>
      <c r="AT9" s="40">
        <v>0</v>
      </c>
      <c r="AU9" s="40">
        <v>0</v>
      </c>
      <c r="AV9" s="40">
        <v>0</v>
      </c>
      <c r="AW9" s="40">
        <v>9.8263999999999996</v>
      </c>
      <c r="AX9" s="40">
        <v>0</v>
      </c>
      <c r="AY9" s="40">
        <v>0</v>
      </c>
      <c r="AZ9" s="40">
        <v>0</v>
      </c>
      <c r="BA9" s="40">
        <v>0</v>
      </c>
      <c r="BB9" s="40">
        <v>9.8263999999999996</v>
      </c>
      <c r="BC9" s="40">
        <v>0</v>
      </c>
      <c r="BD9" s="40">
        <v>0</v>
      </c>
      <c r="BE9" s="40">
        <v>0</v>
      </c>
      <c r="BF9" s="40">
        <v>0</v>
      </c>
      <c r="BG9" s="40">
        <v>0</v>
      </c>
      <c r="BH9" s="40">
        <v>0</v>
      </c>
      <c r="BI9" s="40">
        <v>0</v>
      </c>
    </row>
    <row r="10" spans="1:61" ht="17.100000000000001" customHeight="1">
      <c r="A10" s="41" t="s">
        <v>169</v>
      </c>
      <c r="B10" s="41" t="s">
        <v>234</v>
      </c>
      <c r="C10" s="40">
        <v>824.85559999999998</v>
      </c>
      <c r="D10" s="40">
        <v>794.82479999999998</v>
      </c>
      <c r="E10" s="40">
        <v>714.33190000000002</v>
      </c>
      <c r="F10" s="40">
        <v>406.91669999999999</v>
      </c>
      <c r="G10" s="40">
        <v>0</v>
      </c>
      <c r="H10" s="40">
        <v>35.701099999999997</v>
      </c>
      <c r="I10" s="40">
        <v>0</v>
      </c>
      <c r="J10" s="40">
        <v>271.71409999999997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80.492900000000006</v>
      </c>
      <c r="S10" s="40">
        <v>0</v>
      </c>
      <c r="T10" s="40">
        <v>20.2044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0">
        <v>0</v>
      </c>
      <c r="AC10" s="40">
        <v>0</v>
      </c>
      <c r="AD10" s="40">
        <v>0</v>
      </c>
      <c r="AE10" s="40">
        <v>0</v>
      </c>
      <c r="AF10" s="40">
        <v>0</v>
      </c>
      <c r="AG10" s="40">
        <v>0</v>
      </c>
      <c r="AH10" s="40">
        <v>0</v>
      </c>
      <c r="AI10" s="40">
        <v>0</v>
      </c>
      <c r="AJ10" s="40">
        <v>0</v>
      </c>
      <c r="AK10" s="40">
        <v>0</v>
      </c>
      <c r="AL10" s="40">
        <v>0</v>
      </c>
      <c r="AM10" s="40">
        <v>0</v>
      </c>
      <c r="AN10" s="40">
        <v>0</v>
      </c>
      <c r="AO10" s="40">
        <v>0</v>
      </c>
      <c r="AP10" s="40">
        <v>0</v>
      </c>
      <c r="AQ10" s="40">
        <v>0</v>
      </c>
      <c r="AR10" s="40">
        <v>8.0816999999999997</v>
      </c>
      <c r="AS10" s="40">
        <v>12.1227</v>
      </c>
      <c r="AT10" s="40">
        <v>0</v>
      </c>
      <c r="AU10" s="40">
        <v>0</v>
      </c>
      <c r="AV10" s="40">
        <v>0</v>
      </c>
      <c r="AW10" s="40">
        <v>9.8263999999999996</v>
      </c>
      <c r="AX10" s="40" t="s">
        <v>369</v>
      </c>
      <c r="AY10" s="40">
        <v>0</v>
      </c>
      <c r="AZ10" s="40">
        <v>0</v>
      </c>
      <c r="BA10" s="40">
        <v>0</v>
      </c>
      <c r="BB10" s="40">
        <v>9.8263999999999996</v>
      </c>
      <c r="BC10" s="40">
        <v>0</v>
      </c>
      <c r="BD10" s="40">
        <v>0</v>
      </c>
      <c r="BE10" s="40">
        <v>0</v>
      </c>
      <c r="BF10" s="40">
        <v>0</v>
      </c>
      <c r="BG10" s="40">
        <v>0</v>
      </c>
      <c r="BH10" s="40">
        <v>0</v>
      </c>
      <c r="BI10" s="40">
        <v>0</v>
      </c>
    </row>
    <row r="11" spans="1:61" ht="17.100000000000001" customHeight="1">
      <c r="A11" s="42" t="s">
        <v>370</v>
      </c>
      <c r="B11" s="42" t="s">
        <v>371</v>
      </c>
      <c r="C11" s="40">
        <v>824.85559999999998</v>
      </c>
      <c r="D11" s="40">
        <v>794.82479999999998</v>
      </c>
      <c r="E11" s="40">
        <v>714.33190000000002</v>
      </c>
      <c r="F11" s="40">
        <v>406.91669999999999</v>
      </c>
      <c r="G11" s="40">
        <v>0</v>
      </c>
      <c r="H11" s="40">
        <v>35.701099999999997</v>
      </c>
      <c r="I11" s="40">
        <v>0</v>
      </c>
      <c r="J11" s="40">
        <v>271.71409999999997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80.492900000000006</v>
      </c>
      <c r="S11" s="40">
        <v>0</v>
      </c>
      <c r="T11" s="40">
        <v>20.2044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40">
        <v>0</v>
      </c>
      <c r="AP11" s="40">
        <v>0</v>
      </c>
      <c r="AQ11" s="40">
        <v>0</v>
      </c>
      <c r="AR11" s="40">
        <v>8.0816999999999997</v>
      </c>
      <c r="AS11" s="40">
        <v>12.1227</v>
      </c>
      <c r="AT11" s="40">
        <v>0</v>
      </c>
      <c r="AU11" s="40">
        <v>0</v>
      </c>
      <c r="AV11" s="40">
        <v>0</v>
      </c>
      <c r="AW11" s="40">
        <v>9.8263999999999996</v>
      </c>
      <c r="AX11" s="40" t="s">
        <v>369</v>
      </c>
      <c r="AY11" s="40">
        <v>0</v>
      </c>
      <c r="AZ11" s="40">
        <v>0</v>
      </c>
      <c r="BA11" s="40">
        <v>0</v>
      </c>
      <c r="BB11" s="40">
        <v>9.8263999999999996</v>
      </c>
      <c r="BC11" s="40">
        <v>0</v>
      </c>
      <c r="BD11" s="40">
        <v>0</v>
      </c>
      <c r="BE11" s="40">
        <v>0</v>
      </c>
      <c r="BF11" s="40">
        <v>0</v>
      </c>
      <c r="BG11" s="40">
        <v>0</v>
      </c>
      <c r="BH11" s="40">
        <v>0</v>
      </c>
      <c r="BI11" s="40">
        <v>0</v>
      </c>
    </row>
    <row r="12" spans="1:61" ht="17.100000000000001" customHeight="1">
      <c r="A12" s="42" t="s">
        <v>177</v>
      </c>
      <c r="B12" s="42" t="s">
        <v>178</v>
      </c>
      <c r="C12" s="43">
        <v>824.85559999999998</v>
      </c>
      <c r="D12" s="43">
        <v>794.82479999999998</v>
      </c>
      <c r="E12" s="43">
        <v>714.33190000000002</v>
      </c>
      <c r="F12" s="43">
        <v>406.91669999999999</v>
      </c>
      <c r="G12" s="43">
        <v>0</v>
      </c>
      <c r="H12" s="43">
        <v>35.701099999999997</v>
      </c>
      <c r="I12" s="43">
        <v>0</v>
      </c>
      <c r="J12" s="43">
        <v>271.71409999999997</v>
      </c>
      <c r="K12" s="43">
        <v>0</v>
      </c>
      <c r="L12" s="43"/>
      <c r="M12" s="43"/>
      <c r="N12" s="43"/>
      <c r="O12" s="43"/>
      <c r="P12" s="43"/>
      <c r="Q12" s="43"/>
      <c r="R12" s="43">
        <v>80.492900000000006</v>
      </c>
      <c r="S12" s="43"/>
      <c r="T12" s="43">
        <v>20.2044</v>
      </c>
      <c r="U12" s="43">
        <v>0</v>
      </c>
      <c r="V12" s="43">
        <v>0</v>
      </c>
      <c r="W12" s="43">
        <v>0</v>
      </c>
      <c r="X12" s="43"/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43">
        <v>0</v>
      </c>
      <c r="AF12" s="43">
        <v>0</v>
      </c>
      <c r="AG12" s="43">
        <v>0</v>
      </c>
      <c r="AH12" s="43">
        <v>0</v>
      </c>
      <c r="AI12" s="43">
        <v>0</v>
      </c>
      <c r="AJ12" s="43">
        <v>0</v>
      </c>
      <c r="AK12" s="43">
        <v>0</v>
      </c>
      <c r="AL12" s="43">
        <v>0</v>
      </c>
      <c r="AM12" s="43">
        <v>0</v>
      </c>
      <c r="AN12" s="43">
        <v>0</v>
      </c>
      <c r="AO12" s="43">
        <v>0</v>
      </c>
      <c r="AP12" s="43">
        <v>0</v>
      </c>
      <c r="AQ12" s="43">
        <v>0</v>
      </c>
      <c r="AR12" s="43">
        <v>8.0816999999999997</v>
      </c>
      <c r="AS12" s="43">
        <v>12.1227</v>
      </c>
      <c r="AT12" s="43">
        <v>0</v>
      </c>
      <c r="AU12" s="43">
        <v>0</v>
      </c>
      <c r="AV12" s="43">
        <v>0</v>
      </c>
      <c r="AW12" s="43">
        <v>9.8263999999999996</v>
      </c>
      <c r="AX12" s="43" t="s">
        <v>369</v>
      </c>
      <c r="AY12" s="43"/>
      <c r="AZ12" s="43"/>
      <c r="BA12" s="43"/>
      <c r="BB12" s="43">
        <v>9.8263999999999996</v>
      </c>
      <c r="BC12" s="43">
        <v>0</v>
      </c>
      <c r="BD12" s="43">
        <v>0</v>
      </c>
      <c r="BE12" s="43">
        <v>0</v>
      </c>
      <c r="BF12" s="43">
        <v>0</v>
      </c>
      <c r="BG12" s="43">
        <v>0</v>
      </c>
      <c r="BH12" s="43">
        <v>0</v>
      </c>
      <c r="BI12" s="43"/>
    </row>
    <row r="13" spans="1:61" ht="17.100000000000001" customHeight="1">
      <c r="A13" s="41" t="s">
        <v>182</v>
      </c>
      <c r="B13" s="41" t="s">
        <v>242</v>
      </c>
      <c r="C13" s="40">
        <v>106.3827</v>
      </c>
      <c r="D13" s="40">
        <v>106.3827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106.3827</v>
      </c>
      <c r="L13" s="40">
        <v>106.3827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  <c r="AH13" s="40">
        <v>0</v>
      </c>
      <c r="AI13" s="40">
        <v>0</v>
      </c>
      <c r="AJ13" s="40">
        <v>0</v>
      </c>
      <c r="AK13" s="40">
        <v>0</v>
      </c>
      <c r="AL13" s="40">
        <v>0</v>
      </c>
      <c r="AM13" s="40">
        <v>0</v>
      </c>
      <c r="AN13" s="40">
        <v>0</v>
      </c>
      <c r="AO13" s="40">
        <v>0</v>
      </c>
      <c r="AP13" s="40">
        <v>0</v>
      </c>
      <c r="AQ13" s="40">
        <v>0</v>
      </c>
      <c r="AR13" s="40">
        <v>0</v>
      </c>
      <c r="AS13" s="40">
        <v>0</v>
      </c>
      <c r="AT13" s="40">
        <v>0</v>
      </c>
      <c r="AU13" s="40">
        <v>0</v>
      </c>
      <c r="AV13" s="40">
        <v>0</v>
      </c>
      <c r="AW13" s="40">
        <v>0</v>
      </c>
      <c r="AX13" s="40">
        <v>0</v>
      </c>
      <c r="AY13" s="40">
        <v>0</v>
      </c>
      <c r="AZ13" s="40">
        <v>0</v>
      </c>
      <c r="BA13" s="40">
        <v>0</v>
      </c>
      <c r="BB13" s="40">
        <v>0</v>
      </c>
      <c r="BC13" s="40">
        <v>0</v>
      </c>
      <c r="BD13" s="40">
        <v>0</v>
      </c>
      <c r="BE13" s="40">
        <v>0</v>
      </c>
      <c r="BF13" s="40">
        <v>0</v>
      </c>
      <c r="BG13" s="40">
        <v>0</v>
      </c>
      <c r="BH13" s="40">
        <v>0</v>
      </c>
      <c r="BI13" s="40">
        <v>0</v>
      </c>
    </row>
    <row r="14" spans="1:61" ht="17.100000000000001" customHeight="1">
      <c r="A14" s="42" t="s">
        <v>372</v>
      </c>
      <c r="B14" s="42" t="s">
        <v>373</v>
      </c>
      <c r="C14" s="40">
        <v>106.3827</v>
      </c>
      <c r="D14" s="40">
        <v>106.3827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106.3827</v>
      </c>
      <c r="L14" s="40">
        <v>106.3827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</row>
    <row r="15" spans="1:61" ht="17.100000000000001" customHeight="1">
      <c r="A15" s="42" t="s">
        <v>184</v>
      </c>
      <c r="B15" s="42" t="s">
        <v>185</v>
      </c>
      <c r="C15" s="43">
        <v>106.3827</v>
      </c>
      <c r="D15" s="43">
        <v>106.3827</v>
      </c>
      <c r="E15" s="43">
        <v>0</v>
      </c>
      <c r="F15" s="43"/>
      <c r="G15" s="43"/>
      <c r="H15" s="43"/>
      <c r="I15" s="43"/>
      <c r="J15" s="43"/>
      <c r="K15" s="43">
        <v>106.3827</v>
      </c>
      <c r="L15" s="43">
        <v>106.3827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43">
        <v>0</v>
      </c>
      <c r="AF15" s="43">
        <v>0</v>
      </c>
      <c r="AG15" s="43">
        <v>0</v>
      </c>
      <c r="AH15" s="43">
        <v>0</v>
      </c>
      <c r="AI15" s="43">
        <v>0</v>
      </c>
      <c r="AJ15" s="43">
        <v>0</v>
      </c>
      <c r="AK15" s="43">
        <v>0</v>
      </c>
      <c r="AL15" s="43">
        <v>0</v>
      </c>
      <c r="AM15" s="43">
        <v>0</v>
      </c>
      <c r="AN15" s="43">
        <v>0</v>
      </c>
      <c r="AO15" s="43">
        <v>0</v>
      </c>
      <c r="AP15" s="43">
        <v>0</v>
      </c>
      <c r="AQ15" s="43">
        <v>0</v>
      </c>
      <c r="AR15" s="43">
        <v>0</v>
      </c>
      <c r="AS15" s="43">
        <v>0</v>
      </c>
      <c r="AT15" s="43">
        <v>0</v>
      </c>
      <c r="AU15" s="43">
        <v>0</v>
      </c>
      <c r="AV15" s="43">
        <v>0</v>
      </c>
      <c r="AW15" s="43"/>
      <c r="AX15" s="43"/>
      <c r="AY15" s="43"/>
      <c r="AZ15" s="43"/>
      <c r="BA15" s="43"/>
      <c r="BB15" s="43"/>
      <c r="BC15" s="43">
        <v>0</v>
      </c>
      <c r="BD15" s="43">
        <v>0</v>
      </c>
      <c r="BE15" s="43">
        <v>0</v>
      </c>
      <c r="BF15" s="43">
        <v>0</v>
      </c>
      <c r="BG15" s="43">
        <v>0</v>
      </c>
      <c r="BH15" s="43">
        <v>0</v>
      </c>
      <c r="BI15" s="43"/>
    </row>
    <row r="16" spans="1:61" ht="17.100000000000001" customHeight="1">
      <c r="A16" s="41" t="s">
        <v>186</v>
      </c>
      <c r="B16" s="41" t="s">
        <v>245</v>
      </c>
      <c r="C16" s="40">
        <v>108.4675</v>
      </c>
      <c r="D16" s="40">
        <v>108.4675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108.4675</v>
      </c>
      <c r="L16" s="40">
        <v>0</v>
      </c>
      <c r="M16" s="40">
        <v>0</v>
      </c>
      <c r="N16" s="40">
        <v>108.4675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v>0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0</v>
      </c>
      <c r="AW16" s="40">
        <v>0</v>
      </c>
      <c r="AX16" s="40">
        <v>0</v>
      </c>
      <c r="AY16" s="40">
        <v>0</v>
      </c>
      <c r="AZ16" s="40">
        <v>0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</v>
      </c>
      <c r="BG16" s="40">
        <v>0</v>
      </c>
      <c r="BH16" s="40">
        <v>0</v>
      </c>
      <c r="BI16" s="40">
        <v>0</v>
      </c>
    </row>
    <row r="17" spans="1:61" ht="17.100000000000001" customHeight="1">
      <c r="A17" s="42" t="s">
        <v>374</v>
      </c>
      <c r="B17" s="42" t="s">
        <v>375</v>
      </c>
      <c r="C17" s="40">
        <v>108.4675</v>
      </c>
      <c r="D17" s="40">
        <v>108.4675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108.4675</v>
      </c>
      <c r="L17" s="40">
        <v>0</v>
      </c>
      <c r="M17" s="40">
        <v>0</v>
      </c>
      <c r="N17" s="40">
        <v>108.4675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40">
        <v>0</v>
      </c>
      <c r="AN17" s="40">
        <v>0</v>
      </c>
      <c r="AO17" s="40">
        <v>0</v>
      </c>
      <c r="AP17" s="40">
        <v>0</v>
      </c>
      <c r="AQ17" s="40">
        <v>0</v>
      </c>
      <c r="AR17" s="40">
        <v>0</v>
      </c>
      <c r="AS17" s="40">
        <v>0</v>
      </c>
      <c r="AT17" s="40">
        <v>0</v>
      </c>
      <c r="AU17" s="40">
        <v>0</v>
      </c>
      <c r="AV17" s="40">
        <v>0</v>
      </c>
      <c r="AW17" s="40">
        <v>0</v>
      </c>
      <c r="AX17" s="40">
        <v>0</v>
      </c>
      <c r="AY17" s="40">
        <v>0</v>
      </c>
      <c r="AZ17" s="40">
        <v>0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0</v>
      </c>
      <c r="BG17" s="40">
        <v>0</v>
      </c>
      <c r="BH17" s="40">
        <v>0</v>
      </c>
      <c r="BI17" s="40">
        <v>0</v>
      </c>
    </row>
    <row r="18" spans="1:61" ht="17.100000000000001" customHeight="1">
      <c r="A18" s="42" t="s">
        <v>188</v>
      </c>
      <c r="B18" s="42" t="s">
        <v>189</v>
      </c>
      <c r="C18" s="43">
        <v>108.4675</v>
      </c>
      <c r="D18" s="43">
        <v>108.4675</v>
      </c>
      <c r="E18" s="43">
        <v>0</v>
      </c>
      <c r="F18" s="43"/>
      <c r="G18" s="43"/>
      <c r="H18" s="43"/>
      <c r="I18" s="43"/>
      <c r="J18" s="43"/>
      <c r="K18" s="43">
        <v>108.4675</v>
      </c>
      <c r="L18" s="43"/>
      <c r="M18" s="43"/>
      <c r="N18" s="43">
        <v>108.4675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>
        <v>0</v>
      </c>
      <c r="Z18" s="43">
        <v>0</v>
      </c>
      <c r="AA18" s="43">
        <v>0</v>
      </c>
      <c r="AB18" s="43">
        <v>0</v>
      </c>
      <c r="AC18" s="43">
        <v>0</v>
      </c>
      <c r="AD18" s="43">
        <v>0</v>
      </c>
      <c r="AE18" s="43">
        <v>0</v>
      </c>
      <c r="AF18" s="43">
        <v>0</v>
      </c>
      <c r="AG18" s="43">
        <v>0</v>
      </c>
      <c r="AH18" s="43">
        <v>0</v>
      </c>
      <c r="AI18" s="43">
        <v>0</v>
      </c>
      <c r="AJ18" s="43">
        <v>0</v>
      </c>
      <c r="AK18" s="43">
        <v>0</v>
      </c>
      <c r="AL18" s="43">
        <v>0</v>
      </c>
      <c r="AM18" s="43">
        <v>0</v>
      </c>
      <c r="AN18" s="43">
        <v>0</v>
      </c>
      <c r="AO18" s="43">
        <v>0</v>
      </c>
      <c r="AP18" s="43">
        <v>0</v>
      </c>
      <c r="AQ18" s="43">
        <v>0</v>
      </c>
      <c r="AR18" s="43">
        <v>0</v>
      </c>
      <c r="AS18" s="43">
        <v>0</v>
      </c>
      <c r="AT18" s="43">
        <v>0</v>
      </c>
      <c r="AU18" s="43">
        <v>0</v>
      </c>
      <c r="AV18" s="43">
        <v>0</v>
      </c>
      <c r="AW18" s="43">
        <v>0</v>
      </c>
      <c r="AX18" s="43"/>
      <c r="AY18" s="43"/>
      <c r="AZ18" s="43"/>
      <c r="BA18" s="43"/>
      <c r="BB18" s="43"/>
      <c r="BC18" s="43">
        <v>0</v>
      </c>
      <c r="BD18" s="43">
        <v>0</v>
      </c>
      <c r="BE18" s="43">
        <v>0</v>
      </c>
      <c r="BF18" s="43">
        <v>0</v>
      </c>
      <c r="BG18" s="43">
        <v>0</v>
      </c>
      <c r="BH18" s="43">
        <v>0</v>
      </c>
      <c r="BI18" s="43"/>
    </row>
  </sheetData>
  <mergeCells count="46">
    <mergeCell ref="BF5:BF7"/>
    <mergeCell ref="BG5:BG7"/>
    <mergeCell ref="BH5:BH7"/>
    <mergeCell ref="BI5:BI7"/>
    <mergeCell ref="U5:AQ6"/>
    <mergeCell ref="BA5:BA7"/>
    <mergeCell ref="BB5:BB7"/>
    <mergeCell ref="BC5:BC7"/>
    <mergeCell ref="BD5:BD7"/>
    <mergeCell ref="BE5:BE7"/>
    <mergeCell ref="AV5:AV7"/>
    <mergeCell ref="AW5:AW7"/>
    <mergeCell ref="AX5:AX7"/>
    <mergeCell ref="AY5:AY7"/>
    <mergeCell ref="AZ5:AZ7"/>
    <mergeCell ref="T5:T7"/>
    <mergeCell ref="AR5:AR7"/>
    <mergeCell ref="AS5:AS7"/>
    <mergeCell ref="AT5:AT7"/>
    <mergeCell ref="AU5:AU7"/>
    <mergeCell ref="O6:O7"/>
    <mergeCell ref="P6:P7"/>
    <mergeCell ref="Q6:Q7"/>
    <mergeCell ref="R5:R7"/>
    <mergeCell ref="S5:S7"/>
    <mergeCell ref="E5:J5"/>
    <mergeCell ref="K5:Q5"/>
    <mergeCell ref="A4:A7"/>
    <mergeCell ref="B4:B7"/>
    <mergeCell ref="C4:C7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H1:BI1"/>
    <mergeCell ref="A2:BI2"/>
    <mergeCell ref="D4:S4"/>
    <mergeCell ref="T4:AV4"/>
    <mergeCell ref="AW4:BI4"/>
  </mergeCells>
  <phoneticPr fontId="17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1"/>
  <sheetViews>
    <sheetView topLeftCell="D1" zoomScale="130" zoomScaleNormal="130" workbookViewId="0">
      <selection activeCell="M3" sqref="M3:N3"/>
    </sheetView>
  </sheetViews>
  <sheetFormatPr defaultColWidth="10" defaultRowHeight="13.5"/>
  <cols>
    <col min="1" max="1" width="4.375" style="22" customWidth="1"/>
    <col min="2" max="2" width="4.75" style="22" customWidth="1"/>
    <col min="3" max="3" width="5.375" style="22" customWidth="1"/>
    <col min="4" max="4" width="9.625" style="22" customWidth="1"/>
    <col min="5" max="5" width="21.25" style="22" customWidth="1"/>
    <col min="6" max="6" width="13.375" style="22" customWidth="1"/>
    <col min="7" max="7" width="12.5" style="22" customWidth="1"/>
    <col min="8" max="9" width="10.25" style="22" customWidth="1"/>
    <col min="10" max="10" width="9.125" style="22" customWidth="1"/>
    <col min="11" max="11" width="10.25" style="22" customWidth="1"/>
    <col min="12" max="12" width="12.5" style="22" customWidth="1"/>
    <col min="13" max="13" width="9.625" style="22" customWidth="1"/>
    <col min="14" max="14" width="9.875" style="22" customWidth="1"/>
    <col min="15" max="16" width="9.75" style="22" customWidth="1"/>
    <col min="17" max="16384" width="10" style="22"/>
  </cols>
  <sheetData>
    <row r="1" spans="1:14" ht="16.350000000000001" customHeight="1">
      <c r="A1" s="23"/>
      <c r="M1" s="76" t="s">
        <v>376</v>
      </c>
      <c r="N1" s="76"/>
    </row>
    <row r="2" spans="1:14" ht="44.85" customHeight="1">
      <c r="A2" s="77" t="s">
        <v>15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22.35" customHeight="1">
      <c r="A3" s="78" t="s">
        <v>31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4" t="s">
        <v>32</v>
      </c>
      <c r="N3" s="74"/>
    </row>
    <row r="4" spans="1:14" ht="42.2" customHeight="1">
      <c r="A4" s="75" t="s">
        <v>158</v>
      </c>
      <c r="B4" s="75"/>
      <c r="C4" s="75"/>
      <c r="D4" s="75" t="s">
        <v>191</v>
      </c>
      <c r="E4" s="75" t="s">
        <v>192</v>
      </c>
      <c r="F4" s="75" t="s">
        <v>209</v>
      </c>
      <c r="G4" s="75" t="s">
        <v>194</v>
      </c>
      <c r="H4" s="75"/>
      <c r="I4" s="75"/>
      <c r="J4" s="75"/>
      <c r="K4" s="75"/>
      <c r="L4" s="75" t="s">
        <v>198</v>
      </c>
      <c r="M4" s="75"/>
      <c r="N4" s="75"/>
    </row>
    <row r="5" spans="1:14" ht="39.6" customHeight="1">
      <c r="A5" s="26" t="s">
        <v>166</v>
      </c>
      <c r="B5" s="26" t="s">
        <v>167</v>
      </c>
      <c r="C5" s="26" t="s">
        <v>168</v>
      </c>
      <c r="D5" s="75"/>
      <c r="E5" s="75"/>
      <c r="F5" s="75"/>
      <c r="G5" s="26" t="s">
        <v>136</v>
      </c>
      <c r="H5" s="26" t="s">
        <v>377</v>
      </c>
      <c r="I5" s="26" t="s">
        <v>378</v>
      </c>
      <c r="J5" s="26" t="s">
        <v>312</v>
      </c>
      <c r="K5" s="26" t="s">
        <v>313</v>
      </c>
      <c r="L5" s="26" t="s">
        <v>136</v>
      </c>
      <c r="M5" s="26" t="s">
        <v>210</v>
      </c>
      <c r="N5" s="26" t="s">
        <v>379</v>
      </c>
    </row>
    <row r="6" spans="1:14" ht="22.9" customHeight="1">
      <c r="A6" s="27"/>
      <c r="B6" s="27"/>
      <c r="C6" s="27"/>
      <c r="D6" s="27"/>
      <c r="E6" s="27" t="s">
        <v>136</v>
      </c>
      <c r="F6" s="35">
        <f>SUM(F7)</f>
        <v>1009.675</v>
      </c>
      <c r="G6" s="35">
        <f t="shared" ref="G6:N6" si="0">SUM(G7)</f>
        <v>1009.675</v>
      </c>
      <c r="H6" s="35">
        <f t="shared" si="0"/>
        <v>678.63080000000002</v>
      </c>
      <c r="I6" s="35">
        <f t="shared" si="0"/>
        <v>214.8502</v>
      </c>
      <c r="J6" s="35">
        <f t="shared" si="0"/>
        <v>80.492900000000006</v>
      </c>
      <c r="K6" s="35">
        <f t="shared" si="0"/>
        <v>35.701099999999997</v>
      </c>
      <c r="L6" s="35">
        <f t="shared" si="0"/>
        <v>0</v>
      </c>
      <c r="M6" s="35">
        <f t="shared" si="0"/>
        <v>0</v>
      </c>
      <c r="N6" s="35">
        <f t="shared" si="0"/>
        <v>0</v>
      </c>
    </row>
    <row r="7" spans="1:14" ht="22.9" customHeight="1">
      <c r="A7" s="27"/>
      <c r="B7" s="27"/>
      <c r="C7" s="27"/>
      <c r="D7" s="29" t="s">
        <v>154</v>
      </c>
      <c r="E7" s="29" t="s">
        <v>155</v>
      </c>
      <c r="F7" s="35">
        <f>SUM(F8)</f>
        <v>1009.675</v>
      </c>
      <c r="G7" s="35">
        <f t="shared" ref="G7:N7" si="1">SUM(G8)</f>
        <v>1009.675</v>
      </c>
      <c r="H7" s="35">
        <f t="shared" si="1"/>
        <v>678.63080000000002</v>
      </c>
      <c r="I7" s="35">
        <f t="shared" si="1"/>
        <v>214.8502</v>
      </c>
      <c r="J7" s="35">
        <f t="shared" si="1"/>
        <v>80.492900000000006</v>
      </c>
      <c r="K7" s="35">
        <f t="shared" si="1"/>
        <v>35.701099999999997</v>
      </c>
      <c r="L7" s="35">
        <f t="shared" si="1"/>
        <v>0</v>
      </c>
      <c r="M7" s="35">
        <f t="shared" si="1"/>
        <v>0</v>
      </c>
      <c r="N7" s="35">
        <f t="shared" si="1"/>
        <v>0</v>
      </c>
    </row>
    <row r="8" spans="1:14" ht="22.9" customHeight="1">
      <c r="A8" s="27"/>
      <c r="B8" s="27"/>
      <c r="C8" s="27"/>
      <c r="D8" s="29">
        <v>127020</v>
      </c>
      <c r="E8" s="29" t="s">
        <v>156</v>
      </c>
      <c r="F8" s="35">
        <f>SUM(F9:F11)</f>
        <v>1009.675</v>
      </c>
      <c r="G8" s="35">
        <f t="shared" ref="G8:N8" si="2">SUM(G9:G11)</f>
        <v>1009.675</v>
      </c>
      <c r="H8" s="35">
        <f t="shared" si="2"/>
        <v>678.63080000000002</v>
      </c>
      <c r="I8" s="35">
        <f t="shared" si="2"/>
        <v>214.8502</v>
      </c>
      <c r="J8" s="35">
        <f t="shared" si="2"/>
        <v>80.492900000000006</v>
      </c>
      <c r="K8" s="35">
        <f t="shared" si="2"/>
        <v>35.701099999999997</v>
      </c>
      <c r="L8" s="35">
        <f t="shared" si="2"/>
        <v>0</v>
      </c>
      <c r="M8" s="35">
        <f t="shared" si="2"/>
        <v>0</v>
      </c>
      <c r="N8" s="35">
        <f t="shared" si="2"/>
        <v>0</v>
      </c>
    </row>
    <row r="9" spans="1:14" ht="22.9" customHeight="1">
      <c r="A9" s="36" t="s">
        <v>169</v>
      </c>
      <c r="B9" s="36" t="s">
        <v>174</v>
      </c>
      <c r="C9" s="36" t="s">
        <v>171</v>
      </c>
      <c r="D9" s="36">
        <v>127020</v>
      </c>
      <c r="E9" s="34" t="s">
        <v>178</v>
      </c>
      <c r="F9" s="32">
        <f>SUM(G9,L9)</f>
        <v>794.82479999999998</v>
      </c>
      <c r="G9" s="32">
        <f>SUM(H9:K9)</f>
        <v>794.82479999999998</v>
      </c>
      <c r="H9" s="31">
        <v>678.63080000000002</v>
      </c>
      <c r="I9" s="31"/>
      <c r="J9" s="31">
        <v>80.492900000000006</v>
      </c>
      <c r="K9" s="31">
        <v>35.701099999999997</v>
      </c>
      <c r="L9" s="32">
        <f>SUM(M9:N9)</f>
        <v>0</v>
      </c>
      <c r="M9" s="31"/>
      <c r="N9" s="31"/>
    </row>
    <row r="10" spans="1:14" ht="22.9" customHeight="1">
      <c r="A10" s="36" t="s">
        <v>182</v>
      </c>
      <c r="B10" s="36" t="s">
        <v>183</v>
      </c>
      <c r="C10" s="36" t="s">
        <v>183</v>
      </c>
      <c r="D10" s="36">
        <v>127020</v>
      </c>
      <c r="E10" s="34" t="s">
        <v>185</v>
      </c>
      <c r="F10" s="32">
        <f>SUM(G10,L10)</f>
        <v>106.3827</v>
      </c>
      <c r="G10" s="32">
        <f>SUM(H10:K10)</f>
        <v>106.3827</v>
      </c>
      <c r="H10" s="31"/>
      <c r="I10" s="31">
        <v>106.3827</v>
      </c>
      <c r="J10" s="31"/>
      <c r="K10" s="31"/>
      <c r="L10" s="32">
        <f>SUM(M10:N10)</f>
        <v>0</v>
      </c>
      <c r="M10" s="31"/>
      <c r="N10" s="31"/>
    </row>
    <row r="11" spans="1:14" ht="22.9" customHeight="1">
      <c r="A11" s="36" t="s">
        <v>186</v>
      </c>
      <c r="B11" s="36" t="s">
        <v>187</v>
      </c>
      <c r="C11" s="36" t="s">
        <v>174</v>
      </c>
      <c r="D11" s="36">
        <v>127020</v>
      </c>
      <c r="E11" s="34" t="s">
        <v>189</v>
      </c>
      <c r="F11" s="32">
        <f>SUM(G11,L11)</f>
        <v>108.4675</v>
      </c>
      <c r="G11" s="32">
        <f>SUM(H11:K11)</f>
        <v>108.4675</v>
      </c>
      <c r="H11" s="31"/>
      <c r="I11" s="31">
        <v>108.4675</v>
      </c>
      <c r="J11" s="31"/>
      <c r="K11" s="31"/>
      <c r="L11" s="32">
        <f>SUM(M11:N11)</f>
        <v>0</v>
      </c>
      <c r="M11" s="31"/>
      <c r="N11" s="3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11"/>
  <sheetViews>
    <sheetView topLeftCell="E1" zoomScale="130" zoomScaleNormal="130" workbookViewId="0">
      <selection activeCell="S4" sqref="S4:V4"/>
    </sheetView>
  </sheetViews>
  <sheetFormatPr defaultColWidth="10" defaultRowHeight="13.5"/>
  <cols>
    <col min="1" max="1" width="5" style="22" customWidth="1"/>
    <col min="2" max="2" width="5.125" style="22" customWidth="1"/>
    <col min="3" max="3" width="5.75" style="22" customWidth="1"/>
    <col min="4" max="4" width="8" style="22" customWidth="1"/>
    <col min="5" max="5" width="20.125" style="22" customWidth="1"/>
    <col min="6" max="6" width="14" style="22" customWidth="1"/>
    <col min="7" max="22" width="7.75" style="22" customWidth="1"/>
    <col min="23" max="24" width="9.75" style="22" customWidth="1"/>
    <col min="25" max="16384" width="10" style="22"/>
  </cols>
  <sheetData>
    <row r="1" spans="1:22" ht="16.350000000000001" customHeight="1">
      <c r="A1" s="23"/>
      <c r="U1" s="76" t="s">
        <v>380</v>
      </c>
      <c r="V1" s="76"/>
    </row>
    <row r="2" spans="1:22" ht="50.1" customHeight="1">
      <c r="A2" s="81" t="s">
        <v>16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1:22" ht="24.2" customHeight="1">
      <c r="A3" s="78" t="s">
        <v>31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4" t="s">
        <v>32</v>
      </c>
      <c r="V3" s="74"/>
    </row>
    <row r="4" spans="1:22" ht="26.65" customHeight="1">
      <c r="A4" s="75" t="s">
        <v>158</v>
      </c>
      <c r="B4" s="75"/>
      <c r="C4" s="75"/>
      <c r="D4" s="75" t="s">
        <v>191</v>
      </c>
      <c r="E4" s="75" t="s">
        <v>192</v>
      </c>
      <c r="F4" s="75" t="s">
        <v>209</v>
      </c>
      <c r="G4" s="75" t="s">
        <v>381</v>
      </c>
      <c r="H4" s="75"/>
      <c r="I4" s="75"/>
      <c r="J4" s="75"/>
      <c r="K4" s="75"/>
      <c r="L4" s="75" t="s">
        <v>382</v>
      </c>
      <c r="M4" s="75"/>
      <c r="N4" s="75"/>
      <c r="O4" s="75"/>
      <c r="P4" s="75"/>
      <c r="Q4" s="75"/>
      <c r="R4" s="75" t="s">
        <v>312</v>
      </c>
      <c r="S4" s="75" t="s">
        <v>383</v>
      </c>
      <c r="T4" s="75"/>
      <c r="U4" s="75"/>
      <c r="V4" s="75"/>
    </row>
    <row r="5" spans="1:22" ht="56.1" customHeight="1">
      <c r="A5" s="26" t="s">
        <v>166</v>
      </c>
      <c r="B5" s="26" t="s">
        <v>167</v>
      </c>
      <c r="C5" s="26" t="s">
        <v>168</v>
      </c>
      <c r="D5" s="75"/>
      <c r="E5" s="75"/>
      <c r="F5" s="75"/>
      <c r="G5" s="26" t="s">
        <v>136</v>
      </c>
      <c r="H5" s="26" t="s">
        <v>335</v>
      </c>
      <c r="I5" s="26" t="s">
        <v>336</v>
      </c>
      <c r="J5" s="26" t="s">
        <v>338</v>
      </c>
      <c r="K5" s="26" t="s">
        <v>339</v>
      </c>
      <c r="L5" s="26" t="s">
        <v>136</v>
      </c>
      <c r="M5" s="26" t="s">
        <v>340</v>
      </c>
      <c r="N5" s="26" t="s">
        <v>341</v>
      </c>
      <c r="O5" s="26" t="s">
        <v>342</v>
      </c>
      <c r="P5" s="26" t="s">
        <v>343</v>
      </c>
      <c r="Q5" s="26" t="s">
        <v>345</v>
      </c>
      <c r="R5" s="75"/>
      <c r="S5" s="26" t="s">
        <v>136</v>
      </c>
      <c r="T5" s="26" t="s">
        <v>337</v>
      </c>
      <c r="U5" s="26" t="s">
        <v>344</v>
      </c>
      <c r="V5" s="26" t="s">
        <v>313</v>
      </c>
    </row>
    <row r="6" spans="1:22" ht="22.9" customHeight="1">
      <c r="A6" s="27"/>
      <c r="B6" s="27"/>
      <c r="C6" s="27"/>
      <c r="D6" s="27"/>
      <c r="E6" s="27" t="s">
        <v>136</v>
      </c>
      <c r="F6" s="28">
        <f>SUM(F7)</f>
        <v>1009.675</v>
      </c>
      <c r="G6" s="28">
        <f t="shared" ref="G6:V6" si="0">SUM(G7)</f>
        <v>678.63080000000002</v>
      </c>
      <c r="H6" s="28">
        <f t="shared" si="0"/>
        <v>406.91669999999999</v>
      </c>
      <c r="I6" s="28">
        <f t="shared" si="0"/>
        <v>0</v>
      </c>
      <c r="J6" s="28">
        <f t="shared" si="0"/>
        <v>0</v>
      </c>
      <c r="K6" s="28">
        <f t="shared" si="0"/>
        <v>271.71409999999997</v>
      </c>
      <c r="L6" s="28">
        <f t="shared" si="0"/>
        <v>214.8502</v>
      </c>
      <c r="M6" s="28">
        <f t="shared" si="0"/>
        <v>106.3827</v>
      </c>
      <c r="N6" s="28">
        <f t="shared" si="0"/>
        <v>0</v>
      </c>
      <c r="O6" s="28">
        <f t="shared" si="0"/>
        <v>108.4675</v>
      </c>
      <c r="P6" s="28">
        <f t="shared" si="0"/>
        <v>0</v>
      </c>
      <c r="Q6" s="28">
        <f t="shared" si="0"/>
        <v>0</v>
      </c>
      <c r="R6" s="28">
        <f t="shared" si="0"/>
        <v>80.492900000000006</v>
      </c>
      <c r="S6" s="28">
        <f t="shared" si="0"/>
        <v>35.701099999999997</v>
      </c>
      <c r="T6" s="28">
        <f t="shared" si="0"/>
        <v>35.701099999999997</v>
      </c>
      <c r="U6" s="28">
        <f t="shared" si="0"/>
        <v>0</v>
      </c>
      <c r="V6" s="28">
        <f t="shared" si="0"/>
        <v>0</v>
      </c>
    </row>
    <row r="7" spans="1:22" ht="22.9" customHeight="1">
      <c r="A7" s="27"/>
      <c r="B7" s="27"/>
      <c r="C7" s="27"/>
      <c r="D7" s="29" t="s">
        <v>154</v>
      </c>
      <c r="E7" s="29" t="s">
        <v>155</v>
      </c>
      <c r="F7" s="28">
        <f>SUM(F8)</f>
        <v>1009.675</v>
      </c>
      <c r="G7" s="28">
        <f t="shared" ref="G7:V7" si="1">SUM(G8)</f>
        <v>678.63080000000002</v>
      </c>
      <c r="H7" s="28">
        <f t="shared" si="1"/>
        <v>406.91669999999999</v>
      </c>
      <c r="I7" s="28">
        <f t="shared" si="1"/>
        <v>0</v>
      </c>
      <c r="J7" s="28">
        <f t="shared" si="1"/>
        <v>0</v>
      </c>
      <c r="K7" s="28">
        <f t="shared" si="1"/>
        <v>271.71409999999997</v>
      </c>
      <c r="L7" s="28">
        <f t="shared" si="1"/>
        <v>214.8502</v>
      </c>
      <c r="M7" s="28">
        <f t="shared" si="1"/>
        <v>106.3827</v>
      </c>
      <c r="N7" s="28">
        <f t="shared" si="1"/>
        <v>0</v>
      </c>
      <c r="O7" s="28">
        <f t="shared" si="1"/>
        <v>108.4675</v>
      </c>
      <c r="P7" s="28">
        <f t="shared" si="1"/>
        <v>0</v>
      </c>
      <c r="Q7" s="28">
        <f t="shared" si="1"/>
        <v>0</v>
      </c>
      <c r="R7" s="28">
        <f t="shared" si="1"/>
        <v>80.492900000000006</v>
      </c>
      <c r="S7" s="28">
        <f t="shared" si="1"/>
        <v>35.701099999999997</v>
      </c>
      <c r="T7" s="28">
        <f t="shared" si="1"/>
        <v>35.701099999999997</v>
      </c>
      <c r="U7" s="28">
        <f t="shared" si="1"/>
        <v>0</v>
      </c>
      <c r="V7" s="28">
        <f t="shared" si="1"/>
        <v>0</v>
      </c>
    </row>
    <row r="8" spans="1:22" ht="22.9" customHeight="1">
      <c r="A8" s="27"/>
      <c r="B8" s="27"/>
      <c r="C8" s="27"/>
      <c r="D8" s="29">
        <v>127020</v>
      </c>
      <c r="E8" s="29" t="s">
        <v>156</v>
      </c>
      <c r="F8" s="28">
        <f>SUM(F9:F11)</f>
        <v>1009.675</v>
      </c>
      <c r="G8" s="28">
        <f t="shared" ref="G8:V8" si="2">SUM(G9:G11)</f>
        <v>678.63080000000002</v>
      </c>
      <c r="H8" s="28">
        <f t="shared" si="2"/>
        <v>406.91669999999999</v>
      </c>
      <c r="I8" s="28">
        <f t="shared" si="2"/>
        <v>0</v>
      </c>
      <c r="J8" s="28">
        <f t="shared" si="2"/>
        <v>0</v>
      </c>
      <c r="K8" s="28">
        <f t="shared" si="2"/>
        <v>271.71409999999997</v>
      </c>
      <c r="L8" s="28">
        <f t="shared" si="2"/>
        <v>214.8502</v>
      </c>
      <c r="M8" s="28">
        <f t="shared" si="2"/>
        <v>106.3827</v>
      </c>
      <c r="N8" s="28">
        <f t="shared" si="2"/>
        <v>0</v>
      </c>
      <c r="O8" s="28">
        <f t="shared" si="2"/>
        <v>108.4675</v>
      </c>
      <c r="P8" s="28">
        <f t="shared" si="2"/>
        <v>0</v>
      </c>
      <c r="Q8" s="28">
        <f t="shared" si="2"/>
        <v>0</v>
      </c>
      <c r="R8" s="28">
        <f t="shared" si="2"/>
        <v>80.492900000000006</v>
      </c>
      <c r="S8" s="28">
        <f t="shared" si="2"/>
        <v>35.701099999999997</v>
      </c>
      <c r="T8" s="28">
        <f t="shared" si="2"/>
        <v>35.701099999999997</v>
      </c>
      <c r="U8" s="28">
        <f t="shared" si="2"/>
        <v>0</v>
      </c>
      <c r="V8" s="28">
        <f t="shared" si="2"/>
        <v>0</v>
      </c>
    </row>
    <row r="9" spans="1:22" ht="22.9" customHeight="1">
      <c r="A9" s="36" t="s">
        <v>169</v>
      </c>
      <c r="B9" s="36" t="s">
        <v>174</v>
      </c>
      <c r="C9" s="36" t="s">
        <v>171</v>
      </c>
      <c r="D9" s="30" t="s">
        <v>384</v>
      </c>
      <c r="E9" s="34" t="s">
        <v>178</v>
      </c>
      <c r="F9" s="32">
        <f>SUM(G9,L9,R9,S9)</f>
        <v>794.82479999999998</v>
      </c>
      <c r="G9" s="31">
        <f>SUM(H9:K9)</f>
        <v>678.63080000000002</v>
      </c>
      <c r="H9" s="31">
        <v>406.91669999999999</v>
      </c>
      <c r="I9" s="31"/>
      <c r="J9" s="31"/>
      <c r="K9" s="31">
        <v>271.71409999999997</v>
      </c>
      <c r="L9" s="32"/>
      <c r="M9" s="31"/>
      <c r="N9" s="31"/>
      <c r="O9" s="31"/>
      <c r="P9" s="31"/>
      <c r="Q9" s="31"/>
      <c r="R9" s="31">
        <v>80.492900000000006</v>
      </c>
      <c r="S9" s="32">
        <f>SUM(T9:V9)</f>
        <v>35.701099999999997</v>
      </c>
      <c r="T9" s="31">
        <v>35.701099999999997</v>
      </c>
      <c r="U9" s="31"/>
      <c r="V9" s="31"/>
    </row>
    <row r="10" spans="1:22" ht="22.9" customHeight="1">
      <c r="A10" s="36" t="s">
        <v>182</v>
      </c>
      <c r="B10" s="36" t="s">
        <v>183</v>
      </c>
      <c r="C10" s="36" t="s">
        <v>183</v>
      </c>
      <c r="D10" s="30" t="s">
        <v>384</v>
      </c>
      <c r="E10" s="34" t="s">
        <v>185</v>
      </c>
      <c r="F10" s="32">
        <f>SUM(G10,L10,R10,S10)</f>
        <v>106.3827</v>
      </c>
      <c r="G10" s="31">
        <f>SUM(H10:K10)</f>
        <v>0</v>
      </c>
      <c r="H10" s="31"/>
      <c r="I10" s="31"/>
      <c r="J10" s="31"/>
      <c r="K10" s="31"/>
      <c r="L10" s="32">
        <f>SUM(M10:Q10)</f>
        <v>106.3827</v>
      </c>
      <c r="M10" s="31">
        <v>106.3827</v>
      </c>
      <c r="N10" s="31"/>
      <c r="O10" s="31"/>
      <c r="P10" s="31"/>
      <c r="Q10" s="31"/>
      <c r="R10" s="31"/>
      <c r="S10" s="32">
        <f>SUM(T10:V10)</f>
        <v>0</v>
      </c>
      <c r="T10" s="31"/>
      <c r="U10" s="31"/>
      <c r="V10" s="31"/>
    </row>
    <row r="11" spans="1:22" ht="22.9" customHeight="1">
      <c r="A11" s="36" t="s">
        <v>186</v>
      </c>
      <c r="B11" s="36" t="s">
        <v>187</v>
      </c>
      <c r="C11" s="36" t="s">
        <v>174</v>
      </c>
      <c r="D11" s="30" t="s">
        <v>384</v>
      </c>
      <c r="E11" s="34" t="s">
        <v>189</v>
      </c>
      <c r="F11" s="32">
        <f>SUM(G11,L11,R11,S11)</f>
        <v>108.4675</v>
      </c>
      <c r="G11" s="31">
        <f>SUM(H11:K11)</f>
        <v>0</v>
      </c>
      <c r="H11" s="31"/>
      <c r="I11" s="31"/>
      <c r="J11" s="31"/>
      <c r="K11" s="31"/>
      <c r="L11" s="32">
        <f>SUM(M11:Q11)</f>
        <v>108.4675</v>
      </c>
      <c r="M11" s="31"/>
      <c r="N11" s="31"/>
      <c r="O11" s="31">
        <v>108.4675</v>
      </c>
      <c r="P11" s="31"/>
      <c r="Q11" s="31"/>
      <c r="R11" s="31"/>
      <c r="S11" s="32">
        <f>SUM(T11:V11)</f>
        <v>0</v>
      </c>
      <c r="T11" s="31"/>
      <c r="U11" s="31"/>
      <c r="V11" s="3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9"/>
  <sheetViews>
    <sheetView topLeftCell="C1" zoomScale="130" zoomScaleNormal="130" workbookViewId="0">
      <selection activeCell="K8" sqref="K8"/>
    </sheetView>
  </sheetViews>
  <sheetFormatPr defaultColWidth="10" defaultRowHeight="13.5"/>
  <cols>
    <col min="1" max="1" width="4.75" style="22" customWidth="1"/>
    <col min="2" max="2" width="5.875" style="22" customWidth="1"/>
    <col min="3" max="3" width="7.625" style="22" customWidth="1"/>
    <col min="4" max="4" width="12.5" style="22" customWidth="1"/>
    <col min="5" max="5" width="29.875" style="22" customWidth="1"/>
    <col min="6" max="6" width="16.375" style="22" customWidth="1"/>
    <col min="7" max="7" width="13.375" style="22" customWidth="1"/>
    <col min="8" max="8" width="11.125" style="22" customWidth="1"/>
    <col min="9" max="9" width="12.125" style="22" customWidth="1"/>
    <col min="10" max="10" width="11.875" style="22" customWidth="1"/>
    <col min="11" max="11" width="11.5" style="22" customWidth="1"/>
    <col min="12" max="13" width="9.75" style="22" customWidth="1"/>
    <col min="14" max="16384" width="10" style="22"/>
  </cols>
  <sheetData>
    <row r="1" spans="1:11" ht="16.350000000000001" customHeight="1">
      <c r="A1" s="23"/>
      <c r="K1" s="24" t="s">
        <v>385</v>
      </c>
    </row>
    <row r="2" spans="1:11" ht="46.5" customHeight="1">
      <c r="A2" s="77" t="s">
        <v>17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8.2" customHeight="1">
      <c r="A3" s="78" t="s">
        <v>31</v>
      </c>
      <c r="B3" s="78"/>
      <c r="C3" s="78"/>
      <c r="D3" s="78"/>
      <c r="E3" s="78"/>
      <c r="F3" s="78"/>
      <c r="G3" s="78"/>
      <c r="H3" s="78"/>
      <c r="I3" s="78"/>
      <c r="J3" s="74" t="s">
        <v>32</v>
      </c>
      <c r="K3" s="74"/>
    </row>
    <row r="4" spans="1:11" ht="23.25" customHeight="1">
      <c r="A4" s="75" t="s">
        <v>158</v>
      </c>
      <c r="B4" s="75"/>
      <c r="C4" s="75"/>
      <c r="D4" s="75" t="s">
        <v>191</v>
      </c>
      <c r="E4" s="75" t="s">
        <v>192</v>
      </c>
      <c r="F4" s="75" t="s">
        <v>306</v>
      </c>
      <c r="G4" s="75" t="s">
        <v>386</v>
      </c>
      <c r="H4" s="75" t="s">
        <v>329</v>
      </c>
      <c r="I4" s="75" t="s">
        <v>331</v>
      </c>
      <c r="J4" s="75" t="s">
        <v>387</v>
      </c>
      <c r="K4" s="75" t="s">
        <v>333</v>
      </c>
    </row>
    <row r="5" spans="1:11" ht="23.25" customHeight="1">
      <c r="A5" s="26" t="s">
        <v>166</v>
      </c>
      <c r="B5" s="26" t="s">
        <v>167</v>
      </c>
      <c r="C5" s="26" t="s">
        <v>168</v>
      </c>
      <c r="D5" s="75"/>
      <c r="E5" s="75"/>
      <c r="F5" s="75"/>
      <c r="G5" s="75"/>
      <c r="H5" s="75"/>
      <c r="I5" s="75"/>
      <c r="J5" s="75"/>
      <c r="K5" s="75"/>
    </row>
    <row r="6" spans="1:11" ht="22.9" customHeight="1">
      <c r="A6" s="27"/>
      <c r="B6" s="27"/>
      <c r="C6" s="27"/>
      <c r="D6" s="27"/>
      <c r="E6" s="27" t="s">
        <v>136</v>
      </c>
      <c r="F6" s="28">
        <f t="shared" ref="F6:K6" si="0">SUM(F7)</f>
        <v>9.8263999999999996</v>
      </c>
      <c r="G6" s="28">
        <f t="shared" si="0"/>
        <v>9.8263999999999996</v>
      </c>
      <c r="H6" s="28">
        <f t="shared" si="0"/>
        <v>0</v>
      </c>
      <c r="I6" s="28">
        <f t="shared" si="0"/>
        <v>0</v>
      </c>
      <c r="J6" s="28">
        <f t="shared" si="0"/>
        <v>0</v>
      </c>
      <c r="K6" s="28">
        <f t="shared" si="0"/>
        <v>0</v>
      </c>
    </row>
    <row r="7" spans="1:11" ht="22.9" customHeight="1">
      <c r="A7" s="27"/>
      <c r="B7" s="27"/>
      <c r="C7" s="27"/>
      <c r="D7" s="29" t="s">
        <v>154</v>
      </c>
      <c r="E7" s="29" t="s">
        <v>155</v>
      </c>
      <c r="F7" s="28">
        <f t="shared" ref="F7:K7" si="1">SUM(F8)</f>
        <v>9.8263999999999996</v>
      </c>
      <c r="G7" s="28">
        <f t="shared" si="1"/>
        <v>9.8263999999999996</v>
      </c>
      <c r="H7" s="28">
        <f t="shared" si="1"/>
        <v>0</v>
      </c>
      <c r="I7" s="28">
        <f t="shared" si="1"/>
        <v>0</v>
      </c>
      <c r="J7" s="28">
        <f t="shared" si="1"/>
        <v>0</v>
      </c>
      <c r="K7" s="28">
        <f t="shared" si="1"/>
        <v>0</v>
      </c>
    </row>
    <row r="8" spans="1:11" ht="22.9" customHeight="1">
      <c r="A8" s="27"/>
      <c r="B8" s="27"/>
      <c r="C8" s="27"/>
      <c r="D8" s="29">
        <v>127020</v>
      </c>
      <c r="E8" s="29" t="s">
        <v>156</v>
      </c>
      <c r="F8" s="28">
        <f t="shared" ref="F8:K8" si="2">SUM(F9)</f>
        <v>9.8263999999999996</v>
      </c>
      <c r="G8" s="28">
        <f t="shared" si="2"/>
        <v>9.8263999999999996</v>
      </c>
      <c r="H8" s="28">
        <f t="shared" si="2"/>
        <v>0</v>
      </c>
      <c r="I8" s="28">
        <f t="shared" si="2"/>
        <v>0</v>
      </c>
      <c r="J8" s="28">
        <f t="shared" si="2"/>
        <v>0</v>
      </c>
      <c r="K8" s="28">
        <f t="shared" si="2"/>
        <v>0</v>
      </c>
    </row>
    <row r="9" spans="1:11" ht="22.9" customHeight="1">
      <c r="A9" s="36" t="s">
        <v>169</v>
      </c>
      <c r="B9" s="36" t="s">
        <v>174</v>
      </c>
      <c r="C9" s="36" t="s">
        <v>171</v>
      </c>
      <c r="D9" s="30">
        <v>127020</v>
      </c>
      <c r="E9" s="34" t="s">
        <v>178</v>
      </c>
      <c r="F9" s="32">
        <f>SUM(G9:K9)</f>
        <v>9.8263999999999996</v>
      </c>
      <c r="G9" s="31">
        <v>9.8263999999999996</v>
      </c>
      <c r="H9" s="31"/>
      <c r="I9" s="31"/>
      <c r="J9" s="31" t="s">
        <v>369</v>
      </c>
      <c r="K9" s="31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9"/>
  <sheetViews>
    <sheetView zoomScale="130" zoomScaleNormal="130" workbookViewId="0">
      <selection activeCell="Q7" sqref="Q7"/>
    </sheetView>
  </sheetViews>
  <sheetFormatPr defaultColWidth="10" defaultRowHeight="13.5"/>
  <cols>
    <col min="1" max="1" width="4.75" style="22" customWidth="1"/>
    <col min="2" max="2" width="5.375" style="22" customWidth="1"/>
    <col min="3" max="3" width="6" style="22" customWidth="1"/>
    <col min="4" max="4" width="9.75" style="22" customWidth="1"/>
    <col min="5" max="5" width="20.125" style="22" customWidth="1"/>
    <col min="6" max="18" width="7.75" style="22" customWidth="1"/>
    <col min="19" max="20" width="9.75" style="22" customWidth="1"/>
    <col min="21" max="16384" width="10" style="22"/>
  </cols>
  <sheetData>
    <row r="1" spans="1:18" ht="16.350000000000001" customHeight="1">
      <c r="A1" s="23"/>
      <c r="Q1" s="76" t="s">
        <v>388</v>
      </c>
      <c r="R1" s="76"/>
    </row>
    <row r="2" spans="1:18" ht="40.5" customHeight="1">
      <c r="A2" s="77" t="s">
        <v>18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ht="24.2" customHeight="1">
      <c r="A3" s="78" t="s">
        <v>31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4" t="s">
        <v>32</v>
      </c>
      <c r="R3" s="74"/>
    </row>
    <row r="4" spans="1:18" ht="24.2" customHeight="1">
      <c r="A4" s="75" t="s">
        <v>158</v>
      </c>
      <c r="B4" s="75"/>
      <c r="C4" s="75"/>
      <c r="D4" s="75" t="s">
        <v>191</v>
      </c>
      <c r="E4" s="75" t="s">
        <v>192</v>
      </c>
      <c r="F4" s="75" t="s">
        <v>306</v>
      </c>
      <c r="G4" s="75" t="s">
        <v>322</v>
      </c>
      <c r="H4" s="75" t="s">
        <v>323</v>
      </c>
      <c r="I4" s="75" t="s">
        <v>324</v>
      </c>
      <c r="J4" s="75" t="s">
        <v>325</v>
      </c>
      <c r="K4" s="75" t="s">
        <v>326</v>
      </c>
      <c r="L4" s="75" t="s">
        <v>327</v>
      </c>
      <c r="M4" s="75" t="s">
        <v>328</v>
      </c>
      <c r="N4" s="75" t="s">
        <v>329</v>
      </c>
      <c r="O4" s="75" t="s">
        <v>330</v>
      </c>
      <c r="P4" s="75" t="s">
        <v>332</v>
      </c>
      <c r="Q4" s="75" t="s">
        <v>331</v>
      </c>
      <c r="R4" s="75" t="s">
        <v>333</v>
      </c>
    </row>
    <row r="5" spans="1:18" ht="21.6" customHeight="1">
      <c r="A5" s="26" t="s">
        <v>166</v>
      </c>
      <c r="B5" s="26" t="s">
        <v>167</v>
      </c>
      <c r="C5" s="26" t="s">
        <v>168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</row>
    <row r="6" spans="1:18" ht="22.9" customHeight="1">
      <c r="A6" s="27"/>
      <c r="B6" s="27"/>
      <c r="C6" s="27"/>
      <c r="D6" s="27"/>
      <c r="E6" s="27" t="s">
        <v>136</v>
      </c>
      <c r="F6" s="28">
        <f>SUM(F7)</f>
        <v>9.8263999999999996</v>
      </c>
      <c r="G6" s="28">
        <f t="shared" ref="G6:R6" si="0">SUM(G7)</f>
        <v>0</v>
      </c>
      <c r="H6" s="28">
        <f t="shared" si="0"/>
        <v>0</v>
      </c>
      <c r="I6" s="28">
        <f t="shared" si="0"/>
        <v>0</v>
      </c>
      <c r="J6" s="28">
        <f t="shared" si="0"/>
        <v>0</v>
      </c>
      <c r="K6" s="28">
        <f t="shared" si="0"/>
        <v>9.8263999999999996</v>
      </c>
      <c r="L6" s="28">
        <f t="shared" si="0"/>
        <v>0</v>
      </c>
      <c r="M6" s="28">
        <f t="shared" si="0"/>
        <v>0</v>
      </c>
      <c r="N6" s="28">
        <f t="shared" si="0"/>
        <v>0</v>
      </c>
      <c r="O6" s="28">
        <f t="shared" si="0"/>
        <v>0</v>
      </c>
      <c r="P6" s="28">
        <f t="shared" si="0"/>
        <v>0</v>
      </c>
      <c r="Q6" s="28">
        <f t="shared" si="0"/>
        <v>0</v>
      </c>
      <c r="R6" s="28">
        <f t="shared" si="0"/>
        <v>0</v>
      </c>
    </row>
    <row r="7" spans="1:18" ht="22.9" customHeight="1">
      <c r="A7" s="27"/>
      <c r="B7" s="27"/>
      <c r="C7" s="27"/>
      <c r="D7" s="29" t="s">
        <v>154</v>
      </c>
      <c r="E7" s="29" t="s">
        <v>155</v>
      </c>
      <c r="F7" s="28">
        <f>SUM(F8)</f>
        <v>9.8263999999999996</v>
      </c>
      <c r="G7" s="28">
        <f t="shared" ref="G7:R7" si="1">SUM(G8)</f>
        <v>0</v>
      </c>
      <c r="H7" s="28">
        <f t="shared" si="1"/>
        <v>0</v>
      </c>
      <c r="I7" s="28">
        <f t="shared" si="1"/>
        <v>0</v>
      </c>
      <c r="J7" s="28">
        <f t="shared" si="1"/>
        <v>0</v>
      </c>
      <c r="K7" s="28">
        <f t="shared" si="1"/>
        <v>9.8263999999999996</v>
      </c>
      <c r="L7" s="28">
        <f t="shared" si="1"/>
        <v>0</v>
      </c>
      <c r="M7" s="28">
        <f t="shared" si="1"/>
        <v>0</v>
      </c>
      <c r="N7" s="28">
        <f t="shared" si="1"/>
        <v>0</v>
      </c>
      <c r="O7" s="28">
        <f t="shared" si="1"/>
        <v>0</v>
      </c>
      <c r="P7" s="28">
        <f t="shared" si="1"/>
        <v>0</v>
      </c>
      <c r="Q7" s="28">
        <f t="shared" si="1"/>
        <v>0</v>
      </c>
      <c r="R7" s="28">
        <f t="shared" si="1"/>
        <v>0</v>
      </c>
    </row>
    <row r="8" spans="1:18" ht="22.9" customHeight="1">
      <c r="A8" s="27"/>
      <c r="B8" s="27"/>
      <c r="C8" s="27"/>
      <c r="D8" s="29">
        <v>127020</v>
      </c>
      <c r="E8" s="29" t="s">
        <v>156</v>
      </c>
      <c r="F8" s="28">
        <f>SUM(F9)</f>
        <v>9.8263999999999996</v>
      </c>
      <c r="G8" s="28">
        <f t="shared" ref="G8:R8" si="2">SUM(G9)</f>
        <v>0</v>
      </c>
      <c r="H8" s="28">
        <f t="shared" si="2"/>
        <v>0</v>
      </c>
      <c r="I8" s="28">
        <f t="shared" si="2"/>
        <v>0</v>
      </c>
      <c r="J8" s="28">
        <f t="shared" si="2"/>
        <v>0</v>
      </c>
      <c r="K8" s="28">
        <f t="shared" si="2"/>
        <v>9.8263999999999996</v>
      </c>
      <c r="L8" s="28">
        <f t="shared" si="2"/>
        <v>0</v>
      </c>
      <c r="M8" s="28">
        <f t="shared" si="2"/>
        <v>0</v>
      </c>
      <c r="N8" s="28">
        <f t="shared" si="2"/>
        <v>0</v>
      </c>
      <c r="O8" s="28">
        <f t="shared" si="2"/>
        <v>0</v>
      </c>
      <c r="P8" s="28">
        <f t="shared" si="2"/>
        <v>0</v>
      </c>
      <c r="Q8" s="28">
        <f t="shared" si="2"/>
        <v>0</v>
      </c>
      <c r="R8" s="28">
        <f t="shared" si="2"/>
        <v>0</v>
      </c>
    </row>
    <row r="9" spans="1:18" ht="22.9" customHeight="1">
      <c r="A9" s="36" t="s">
        <v>169</v>
      </c>
      <c r="B9" s="36" t="s">
        <v>174</v>
      </c>
      <c r="C9" s="36" t="s">
        <v>171</v>
      </c>
      <c r="D9" s="30">
        <v>127020</v>
      </c>
      <c r="E9" s="34" t="s">
        <v>178</v>
      </c>
      <c r="F9" s="32">
        <f>SUM(G9:R9)</f>
        <v>9.8263999999999996</v>
      </c>
      <c r="G9" s="31"/>
      <c r="H9" s="31"/>
      <c r="I9" s="31"/>
      <c r="J9" s="31"/>
      <c r="K9" s="31">
        <v>9.8263999999999996</v>
      </c>
      <c r="L9" s="31"/>
      <c r="M9" s="31"/>
      <c r="N9" s="31"/>
      <c r="O9" s="31"/>
      <c r="P9" s="31"/>
      <c r="Q9" s="31"/>
      <c r="R9" s="31"/>
    </row>
  </sheetData>
  <mergeCells count="20"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11"/>
  <sheetViews>
    <sheetView tabSelected="1" zoomScale="130" zoomScaleNormal="130" workbookViewId="0">
      <selection activeCell="A9" sqref="A9:E11"/>
    </sheetView>
  </sheetViews>
  <sheetFormatPr defaultColWidth="10" defaultRowHeight="13.5"/>
  <cols>
    <col min="1" max="1" width="3.625" style="22" customWidth="1"/>
    <col min="2" max="2" width="4.625" style="22" customWidth="1"/>
    <col min="3" max="3" width="5.25" style="22" customWidth="1"/>
    <col min="4" max="4" width="7.125" style="22" customWidth="1"/>
    <col min="5" max="5" width="15.875" style="22" customWidth="1"/>
    <col min="6" max="6" width="9.625" style="22" customWidth="1"/>
    <col min="7" max="7" width="8.375" style="22" customWidth="1"/>
    <col min="8" max="8" width="7.75" style="22" customWidth="1"/>
    <col min="9" max="17" width="7.125" style="22" customWidth="1"/>
    <col min="18" max="18" width="8.5" style="22" customWidth="1"/>
    <col min="19" max="20" width="7.125" style="22" customWidth="1"/>
    <col min="21" max="22" width="9.75" style="22" customWidth="1"/>
    <col min="23" max="16384" width="10" style="22"/>
  </cols>
  <sheetData>
    <row r="1" spans="1:20" ht="16.350000000000001" customHeight="1">
      <c r="A1" s="23"/>
      <c r="S1" s="76" t="s">
        <v>389</v>
      </c>
      <c r="T1" s="76"/>
    </row>
    <row r="2" spans="1:20" ht="36.200000000000003" customHeight="1">
      <c r="A2" s="77" t="s">
        <v>19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0" ht="24.2" customHeight="1">
      <c r="A3" s="78" t="s">
        <v>31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4" t="s">
        <v>32</v>
      </c>
      <c r="T3" s="74"/>
    </row>
    <row r="4" spans="1:20" ht="28.5" customHeight="1">
      <c r="A4" s="75" t="s">
        <v>158</v>
      </c>
      <c r="B4" s="75"/>
      <c r="C4" s="75"/>
      <c r="D4" s="75" t="s">
        <v>191</v>
      </c>
      <c r="E4" s="75" t="s">
        <v>192</v>
      </c>
      <c r="F4" s="75" t="s">
        <v>306</v>
      </c>
      <c r="G4" s="75" t="s">
        <v>195</v>
      </c>
      <c r="H4" s="75"/>
      <c r="I4" s="75"/>
      <c r="J4" s="75"/>
      <c r="K4" s="75"/>
      <c r="L4" s="75"/>
      <c r="M4" s="75"/>
      <c r="N4" s="75"/>
      <c r="O4" s="75"/>
      <c r="P4" s="75"/>
      <c r="Q4" s="75"/>
      <c r="R4" s="75" t="s">
        <v>198</v>
      </c>
      <c r="S4" s="75"/>
      <c r="T4" s="75"/>
    </row>
    <row r="5" spans="1:20" ht="36.200000000000003" customHeight="1">
      <c r="A5" s="26" t="s">
        <v>166</v>
      </c>
      <c r="B5" s="26" t="s">
        <v>167</v>
      </c>
      <c r="C5" s="26" t="s">
        <v>168</v>
      </c>
      <c r="D5" s="75"/>
      <c r="E5" s="75"/>
      <c r="F5" s="75"/>
      <c r="G5" s="26" t="s">
        <v>136</v>
      </c>
      <c r="H5" s="26" t="s">
        <v>390</v>
      </c>
      <c r="I5" s="26" t="s">
        <v>359</v>
      </c>
      <c r="J5" s="26" t="s">
        <v>360</v>
      </c>
      <c r="K5" s="26" t="s">
        <v>391</v>
      </c>
      <c r="L5" s="26" t="s">
        <v>366</v>
      </c>
      <c r="M5" s="26" t="s">
        <v>361</v>
      </c>
      <c r="N5" s="26" t="s">
        <v>356</v>
      </c>
      <c r="O5" s="26" t="s">
        <v>318</v>
      </c>
      <c r="P5" s="26" t="s">
        <v>392</v>
      </c>
      <c r="Q5" s="26" t="s">
        <v>393</v>
      </c>
      <c r="R5" s="26" t="s">
        <v>136</v>
      </c>
      <c r="S5" s="26" t="s">
        <v>270</v>
      </c>
      <c r="T5" s="26" t="s">
        <v>379</v>
      </c>
    </row>
    <row r="6" spans="1:20" ht="22.9" customHeight="1">
      <c r="A6" s="27"/>
      <c r="B6" s="27"/>
      <c r="C6" s="27"/>
      <c r="D6" s="27"/>
      <c r="E6" s="27" t="s">
        <v>136</v>
      </c>
      <c r="F6" s="35">
        <f>SUM(F7)</f>
        <v>20.2044</v>
      </c>
      <c r="G6" s="35">
        <f t="shared" ref="G6:T6" si="0">SUM(G7)</f>
        <v>20.2044</v>
      </c>
      <c r="H6" s="35">
        <f t="shared" si="0"/>
        <v>20.2044</v>
      </c>
      <c r="I6" s="35">
        <f t="shared" si="0"/>
        <v>0</v>
      </c>
      <c r="J6" s="35">
        <f t="shared" si="0"/>
        <v>0</v>
      </c>
      <c r="K6" s="35">
        <f t="shared" si="0"/>
        <v>0</v>
      </c>
      <c r="L6" s="35">
        <f t="shared" si="0"/>
        <v>0</v>
      </c>
      <c r="M6" s="35">
        <f t="shared" si="0"/>
        <v>0</v>
      </c>
      <c r="N6" s="35">
        <f t="shared" si="0"/>
        <v>0</v>
      </c>
      <c r="O6" s="35">
        <f t="shared" si="0"/>
        <v>0</v>
      </c>
      <c r="P6" s="35">
        <f t="shared" si="0"/>
        <v>0</v>
      </c>
      <c r="Q6" s="35">
        <f t="shared" si="0"/>
        <v>0</v>
      </c>
      <c r="R6" s="35">
        <f t="shared" si="0"/>
        <v>0</v>
      </c>
      <c r="S6" s="35">
        <f t="shared" si="0"/>
        <v>0</v>
      </c>
      <c r="T6" s="35">
        <f t="shared" si="0"/>
        <v>0</v>
      </c>
    </row>
    <row r="7" spans="1:20" ht="22.9" customHeight="1">
      <c r="A7" s="27"/>
      <c r="B7" s="27"/>
      <c r="C7" s="27"/>
      <c r="D7" s="29" t="s">
        <v>154</v>
      </c>
      <c r="E7" s="29" t="s">
        <v>155</v>
      </c>
      <c r="F7" s="35">
        <f>SUM(F8)</f>
        <v>20.2044</v>
      </c>
      <c r="G7" s="35">
        <f t="shared" ref="G7:T7" si="1">SUM(G8)</f>
        <v>20.2044</v>
      </c>
      <c r="H7" s="35">
        <f t="shared" si="1"/>
        <v>20.2044</v>
      </c>
      <c r="I7" s="35">
        <f t="shared" si="1"/>
        <v>0</v>
      </c>
      <c r="J7" s="35">
        <f t="shared" si="1"/>
        <v>0</v>
      </c>
      <c r="K7" s="35">
        <f t="shared" si="1"/>
        <v>0</v>
      </c>
      <c r="L7" s="35">
        <f t="shared" si="1"/>
        <v>0</v>
      </c>
      <c r="M7" s="35">
        <f t="shared" si="1"/>
        <v>0</v>
      </c>
      <c r="N7" s="35">
        <f t="shared" si="1"/>
        <v>0</v>
      </c>
      <c r="O7" s="35">
        <f t="shared" si="1"/>
        <v>0</v>
      </c>
      <c r="P7" s="35">
        <f t="shared" si="1"/>
        <v>0</v>
      </c>
      <c r="Q7" s="35">
        <f t="shared" si="1"/>
        <v>0</v>
      </c>
      <c r="R7" s="35">
        <f t="shared" si="1"/>
        <v>0</v>
      </c>
      <c r="S7" s="35">
        <f t="shared" si="1"/>
        <v>0</v>
      </c>
      <c r="T7" s="35">
        <f t="shared" si="1"/>
        <v>0</v>
      </c>
    </row>
    <row r="8" spans="1:20" ht="22.9" customHeight="1">
      <c r="A8" s="27"/>
      <c r="B8" s="27"/>
      <c r="C8" s="27"/>
      <c r="D8" s="29">
        <v>127020</v>
      </c>
      <c r="E8" s="29" t="s">
        <v>156</v>
      </c>
      <c r="F8" s="35">
        <f>SUM(F9)</f>
        <v>20.2044</v>
      </c>
      <c r="G8" s="35">
        <f t="shared" ref="G8:T8" si="2">SUM(G9)</f>
        <v>20.2044</v>
      </c>
      <c r="H8" s="35">
        <f t="shared" si="2"/>
        <v>20.2044</v>
      </c>
      <c r="I8" s="35">
        <f t="shared" si="2"/>
        <v>0</v>
      </c>
      <c r="J8" s="35">
        <f t="shared" si="2"/>
        <v>0</v>
      </c>
      <c r="K8" s="35">
        <f t="shared" si="2"/>
        <v>0</v>
      </c>
      <c r="L8" s="35">
        <f t="shared" si="2"/>
        <v>0</v>
      </c>
      <c r="M8" s="35">
        <f t="shared" si="2"/>
        <v>0</v>
      </c>
      <c r="N8" s="35">
        <f t="shared" si="2"/>
        <v>0</v>
      </c>
      <c r="O8" s="35">
        <f t="shared" si="2"/>
        <v>0</v>
      </c>
      <c r="P8" s="35">
        <f t="shared" si="2"/>
        <v>0</v>
      </c>
      <c r="Q8" s="35">
        <f t="shared" si="2"/>
        <v>0</v>
      </c>
      <c r="R8" s="35">
        <f t="shared" si="2"/>
        <v>0</v>
      </c>
      <c r="S8" s="35">
        <f t="shared" si="2"/>
        <v>0</v>
      </c>
      <c r="T8" s="35">
        <f t="shared" si="2"/>
        <v>0</v>
      </c>
    </row>
    <row r="9" spans="1:20" ht="22.9" customHeight="1">
      <c r="A9" s="114">
        <v>205</v>
      </c>
      <c r="B9" s="114"/>
      <c r="C9" s="114"/>
      <c r="D9" s="112"/>
      <c r="E9" s="115" t="s">
        <v>234</v>
      </c>
      <c r="F9" s="32">
        <f>SUM(G9,R9)</f>
        <v>20.2044</v>
      </c>
      <c r="G9" s="31">
        <f>SUM(H9:Q9)</f>
        <v>20.2044</v>
      </c>
      <c r="H9" s="31">
        <v>20.2044</v>
      </c>
      <c r="I9" s="31"/>
      <c r="J9" s="31"/>
      <c r="K9" s="31"/>
      <c r="L9" s="31"/>
      <c r="M9" s="31"/>
      <c r="N9" s="31"/>
      <c r="O9" s="31"/>
      <c r="P9" s="31"/>
      <c r="Q9" s="31"/>
      <c r="R9" s="35">
        <f>SUM(S9:T9)</f>
        <v>0</v>
      </c>
      <c r="S9" s="31"/>
      <c r="T9" s="31"/>
    </row>
    <row r="10" spans="1:20" ht="22.9" customHeight="1">
      <c r="A10" s="116">
        <v>205</v>
      </c>
      <c r="B10" s="117" t="s">
        <v>174</v>
      </c>
      <c r="C10" s="114"/>
      <c r="D10" s="112"/>
      <c r="E10" s="118" t="s">
        <v>371</v>
      </c>
      <c r="F10" s="32">
        <f t="shared" ref="F10:F11" si="3">SUM(G10,R10)</f>
        <v>20.2044</v>
      </c>
      <c r="G10" s="31">
        <f t="shared" ref="G10:G11" si="4">SUM(H10:Q10)</f>
        <v>20.2044</v>
      </c>
      <c r="H10" s="31">
        <v>20.2044</v>
      </c>
      <c r="I10" s="31"/>
      <c r="J10" s="31"/>
      <c r="K10" s="31"/>
      <c r="L10" s="31"/>
      <c r="M10" s="31"/>
      <c r="N10" s="31"/>
      <c r="O10" s="31"/>
      <c r="P10" s="31"/>
      <c r="Q10" s="31"/>
      <c r="R10" s="35">
        <f t="shared" ref="R10:R11" si="5">SUM(S10:T10)</f>
        <v>0</v>
      </c>
      <c r="S10" s="31"/>
      <c r="T10" s="31"/>
    </row>
    <row r="11" spans="1:20" ht="22.9" customHeight="1">
      <c r="A11" s="113" t="s">
        <v>169</v>
      </c>
      <c r="B11" s="113" t="s">
        <v>174</v>
      </c>
      <c r="C11" s="113" t="s">
        <v>171</v>
      </c>
      <c r="D11" s="111" t="s">
        <v>384</v>
      </c>
      <c r="E11" s="110" t="s">
        <v>178</v>
      </c>
      <c r="F11" s="32">
        <f t="shared" si="3"/>
        <v>20.2044</v>
      </c>
      <c r="G11" s="31">
        <f t="shared" si="4"/>
        <v>20.2044</v>
      </c>
      <c r="H11" s="31">
        <v>20.2044</v>
      </c>
      <c r="I11" s="31"/>
      <c r="J11" s="31"/>
      <c r="K11" s="31"/>
      <c r="L11" s="31"/>
      <c r="M11" s="31"/>
      <c r="N11" s="31"/>
      <c r="O11" s="31"/>
      <c r="P11" s="31"/>
      <c r="Q11" s="31"/>
      <c r="R11" s="35">
        <f t="shared" si="5"/>
        <v>0</v>
      </c>
      <c r="S11" s="31"/>
      <c r="T11" s="3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G11"/>
  <sheetViews>
    <sheetView workbookViewId="0">
      <selection activeCell="A9" sqref="A9:E11"/>
    </sheetView>
  </sheetViews>
  <sheetFormatPr defaultColWidth="10" defaultRowHeight="13.5"/>
  <cols>
    <col min="1" max="1" width="5.25" style="22" customWidth="1"/>
    <col min="2" max="2" width="5.625" style="22" customWidth="1"/>
    <col min="3" max="3" width="5.875" style="22" customWidth="1"/>
    <col min="4" max="4" width="10.125" style="22" customWidth="1"/>
    <col min="5" max="5" width="18.125" style="22" customWidth="1"/>
    <col min="6" max="6" width="10.75" style="22" customWidth="1"/>
    <col min="7" max="33" width="7.125" style="22" customWidth="1"/>
    <col min="34" max="35" width="9.75" style="22" customWidth="1"/>
    <col min="36" max="16384" width="10" style="22"/>
  </cols>
  <sheetData>
    <row r="1" spans="1:33" ht="13.9" customHeight="1">
      <c r="A1" s="23"/>
      <c r="F1" s="23"/>
      <c r="AF1" s="76" t="s">
        <v>394</v>
      </c>
      <c r="AG1" s="76"/>
    </row>
    <row r="2" spans="1:33" ht="43.9" customHeight="1">
      <c r="A2" s="77" t="s">
        <v>20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</row>
    <row r="3" spans="1:33" ht="24.2" customHeight="1">
      <c r="A3" s="78" t="s">
        <v>31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4" t="s">
        <v>32</v>
      </c>
      <c r="AG3" s="74"/>
    </row>
    <row r="4" spans="1:33" ht="24.95" customHeight="1">
      <c r="A4" s="75" t="s">
        <v>158</v>
      </c>
      <c r="B4" s="75"/>
      <c r="C4" s="75"/>
      <c r="D4" s="75" t="s">
        <v>191</v>
      </c>
      <c r="E4" s="75" t="s">
        <v>192</v>
      </c>
      <c r="F4" s="75" t="s">
        <v>395</v>
      </c>
      <c r="G4" s="75" t="s">
        <v>346</v>
      </c>
      <c r="H4" s="75" t="s">
        <v>347</v>
      </c>
      <c r="I4" s="75" t="s">
        <v>348</v>
      </c>
      <c r="J4" s="75" t="s">
        <v>349</v>
      </c>
      <c r="K4" s="75" t="s">
        <v>350</v>
      </c>
      <c r="L4" s="75" t="s">
        <v>351</v>
      </c>
      <c r="M4" s="75" t="s">
        <v>352</v>
      </c>
      <c r="N4" s="75" t="s">
        <v>353</v>
      </c>
      <c r="O4" s="75" t="s">
        <v>354</v>
      </c>
      <c r="P4" s="75" t="s">
        <v>355</v>
      </c>
      <c r="Q4" s="75" t="s">
        <v>356</v>
      </c>
      <c r="R4" s="75" t="s">
        <v>392</v>
      </c>
      <c r="S4" s="75" t="s">
        <v>358</v>
      </c>
      <c r="T4" s="75" t="s">
        <v>359</v>
      </c>
      <c r="U4" s="75" t="s">
        <v>360</v>
      </c>
      <c r="V4" s="75" t="s">
        <v>361</v>
      </c>
      <c r="W4" s="75" t="s">
        <v>362</v>
      </c>
      <c r="X4" s="75" t="s">
        <v>363</v>
      </c>
      <c r="Y4" s="75" t="s">
        <v>364</v>
      </c>
      <c r="Z4" s="75" t="s">
        <v>365</v>
      </c>
      <c r="AA4" s="75" t="s">
        <v>366</v>
      </c>
      <c r="AB4" s="75" t="s">
        <v>316</v>
      </c>
      <c r="AC4" s="75" t="s">
        <v>317</v>
      </c>
      <c r="AD4" s="75" t="s">
        <v>318</v>
      </c>
      <c r="AE4" s="75" t="s">
        <v>319</v>
      </c>
      <c r="AF4" s="75" t="s">
        <v>367</v>
      </c>
      <c r="AG4" s="75" t="s">
        <v>393</v>
      </c>
    </row>
    <row r="5" spans="1:33" ht="21.6" customHeight="1">
      <c r="A5" s="26" t="s">
        <v>166</v>
      </c>
      <c r="B5" s="26" t="s">
        <v>167</v>
      </c>
      <c r="C5" s="26" t="s">
        <v>168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</row>
    <row r="6" spans="1:33" ht="22.9" customHeight="1">
      <c r="A6" s="33"/>
      <c r="B6" s="4"/>
      <c r="C6" s="4"/>
      <c r="D6" s="34"/>
      <c r="E6" s="34" t="s">
        <v>136</v>
      </c>
      <c r="F6" s="35">
        <f>SUM(F7)</f>
        <v>20.2044</v>
      </c>
      <c r="G6" s="35">
        <f t="shared" ref="G6:AG6" si="0">SUM(G7)</f>
        <v>0</v>
      </c>
      <c r="H6" s="35">
        <f t="shared" si="0"/>
        <v>0</v>
      </c>
      <c r="I6" s="35">
        <f t="shared" si="0"/>
        <v>0</v>
      </c>
      <c r="J6" s="35">
        <f t="shared" si="0"/>
        <v>0</v>
      </c>
      <c r="K6" s="35">
        <f t="shared" si="0"/>
        <v>0</v>
      </c>
      <c r="L6" s="35">
        <f t="shared" si="0"/>
        <v>0</v>
      </c>
      <c r="M6" s="35">
        <f t="shared" si="0"/>
        <v>0</v>
      </c>
      <c r="N6" s="35">
        <f t="shared" si="0"/>
        <v>0</v>
      </c>
      <c r="O6" s="35">
        <f t="shared" si="0"/>
        <v>0</v>
      </c>
      <c r="P6" s="35">
        <f t="shared" si="0"/>
        <v>0</v>
      </c>
      <c r="Q6" s="35">
        <f t="shared" si="0"/>
        <v>0</v>
      </c>
      <c r="R6" s="35">
        <f t="shared" si="0"/>
        <v>0</v>
      </c>
      <c r="S6" s="35">
        <f t="shared" si="0"/>
        <v>0</v>
      </c>
      <c r="T6" s="35">
        <f t="shared" si="0"/>
        <v>0</v>
      </c>
      <c r="U6" s="35">
        <f t="shared" si="0"/>
        <v>0</v>
      </c>
      <c r="V6" s="35">
        <f t="shared" si="0"/>
        <v>0</v>
      </c>
      <c r="W6" s="35">
        <f t="shared" si="0"/>
        <v>0</v>
      </c>
      <c r="X6" s="35">
        <f t="shared" si="0"/>
        <v>0</v>
      </c>
      <c r="Y6" s="35">
        <f t="shared" si="0"/>
        <v>0</v>
      </c>
      <c r="Z6" s="35">
        <f t="shared" si="0"/>
        <v>0</v>
      </c>
      <c r="AA6" s="35">
        <f t="shared" si="0"/>
        <v>0</v>
      </c>
      <c r="AB6" s="35">
        <f t="shared" si="0"/>
        <v>8.0816999999999997</v>
      </c>
      <c r="AC6" s="35">
        <f t="shared" si="0"/>
        <v>12.1227</v>
      </c>
      <c r="AD6" s="35">
        <f t="shared" si="0"/>
        <v>0</v>
      </c>
      <c r="AE6" s="35">
        <f t="shared" si="0"/>
        <v>0</v>
      </c>
      <c r="AF6" s="35">
        <f t="shared" si="0"/>
        <v>0</v>
      </c>
      <c r="AG6" s="35">
        <f t="shared" si="0"/>
        <v>0</v>
      </c>
    </row>
    <row r="7" spans="1:33" ht="22.9" customHeight="1">
      <c r="A7" s="27"/>
      <c r="B7" s="27"/>
      <c r="C7" s="27"/>
      <c r="D7" s="29" t="s">
        <v>154</v>
      </c>
      <c r="E7" s="29" t="s">
        <v>155</v>
      </c>
      <c r="F7" s="35">
        <f>SUM(F8)</f>
        <v>20.2044</v>
      </c>
      <c r="G7" s="35">
        <f t="shared" ref="G7:AG7" si="1">SUM(G8)</f>
        <v>0</v>
      </c>
      <c r="H7" s="35">
        <f t="shared" si="1"/>
        <v>0</v>
      </c>
      <c r="I7" s="35">
        <f t="shared" si="1"/>
        <v>0</v>
      </c>
      <c r="J7" s="35">
        <f t="shared" si="1"/>
        <v>0</v>
      </c>
      <c r="K7" s="35">
        <f t="shared" si="1"/>
        <v>0</v>
      </c>
      <c r="L7" s="35">
        <f t="shared" si="1"/>
        <v>0</v>
      </c>
      <c r="M7" s="35">
        <f t="shared" si="1"/>
        <v>0</v>
      </c>
      <c r="N7" s="35">
        <f t="shared" si="1"/>
        <v>0</v>
      </c>
      <c r="O7" s="35">
        <f t="shared" si="1"/>
        <v>0</v>
      </c>
      <c r="P7" s="35">
        <f t="shared" si="1"/>
        <v>0</v>
      </c>
      <c r="Q7" s="35">
        <f t="shared" si="1"/>
        <v>0</v>
      </c>
      <c r="R7" s="35">
        <f t="shared" si="1"/>
        <v>0</v>
      </c>
      <c r="S7" s="35">
        <f t="shared" si="1"/>
        <v>0</v>
      </c>
      <c r="T7" s="35">
        <f t="shared" si="1"/>
        <v>0</v>
      </c>
      <c r="U7" s="35">
        <f t="shared" si="1"/>
        <v>0</v>
      </c>
      <c r="V7" s="35">
        <f t="shared" si="1"/>
        <v>0</v>
      </c>
      <c r="W7" s="35">
        <f t="shared" si="1"/>
        <v>0</v>
      </c>
      <c r="X7" s="35">
        <f t="shared" si="1"/>
        <v>0</v>
      </c>
      <c r="Y7" s="35">
        <f t="shared" si="1"/>
        <v>0</v>
      </c>
      <c r="Z7" s="35">
        <f t="shared" si="1"/>
        <v>0</v>
      </c>
      <c r="AA7" s="35">
        <f t="shared" si="1"/>
        <v>0</v>
      </c>
      <c r="AB7" s="35">
        <f t="shared" si="1"/>
        <v>8.0816999999999997</v>
      </c>
      <c r="AC7" s="35">
        <f t="shared" si="1"/>
        <v>12.1227</v>
      </c>
      <c r="AD7" s="35">
        <f t="shared" si="1"/>
        <v>0</v>
      </c>
      <c r="AE7" s="35">
        <f t="shared" si="1"/>
        <v>0</v>
      </c>
      <c r="AF7" s="35">
        <f t="shared" si="1"/>
        <v>0</v>
      </c>
      <c r="AG7" s="35">
        <f t="shared" si="1"/>
        <v>0</v>
      </c>
    </row>
    <row r="8" spans="1:33" ht="22.9" customHeight="1">
      <c r="A8" s="27"/>
      <c r="B8" s="27"/>
      <c r="C8" s="27"/>
      <c r="D8" s="29">
        <v>127020</v>
      </c>
      <c r="E8" s="29" t="s">
        <v>156</v>
      </c>
      <c r="F8" s="35">
        <f>SUM(F9)</f>
        <v>20.2044</v>
      </c>
      <c r="G8" s="35">
        <f t="shared" ref="G8:AG8" si="2">SUM(G9)</f>
        <v>0</v>
      </c>
      <c r="H8" s="35">
        <f t="shared" si="2"/>
        <v>0</v>
      </c>
      <c r="I8" s="35">
        <f t="shared" si="2"/>
        <v>0</v>
      </c>
      <c r="J8" s="35">
        <f t="shared" si="2"/>
        <v>0</v>
      </c>
      <c r="K8" s="35">
        <f t="shared" si="2"/>
        <v>0</v>
      </c>
      <c r="L8" s="35">
        <f t="shared" si="2"/>
        <v>0</v>
      </c>
      <c r="M8" s="35">
        <f t="shared" si="2"/>
        <v>0</v>
      </c>
      <c r="N8" s="35">
        <f t="shared" si="2"/>
        <v>0</v>
      </c>
      <c r="O8" s="35">
        <f t="shared" si="2"/>
        <v>0</v>
      </c>
      <c r="P8" s="35">
        <f t="shared" si="2"/>
        <v>0</v>
      </c>
      <c r="Q8" s="35">
        <f t="shared" si="2"/>
        <v>0</v>
      </c>
      <c r="R8" s="35">
        <f t="shared" si="2"/>
        <v>0</v>
      </c>
      <c r="S8" s="35">
        <f t="shared" si="2"/>
        <v>0</v>
      </c>
      <c r="T8" s="35">
        <f t="shared" si="2"/>
        <v>0</v>
      </c>
      <c r="U8" s="35">
        <f t="shared" si="2"/>
        <v>0</v>
      </c>
      <c r="V8" s="35">
        <f t="shared" si="2"/>
        <v>0</v>
      </c>
      <c r="W8" s="35">
        <f t="shared" si="2"/>
        <v>0</v>
      </c>
      <c r="X8" s="35">
        <f t="shared" si="2"/>
        <v>0</v>
      </c>
      <c r="Y8" s="35">
        <f t="shared" si="2"/>
        <v>0</v>
      </c>
      <c r="Z8" s="35">
        <f t="shared" si="2"/>
        <v>0</v>
      </c>
      <c r="AA8" s="35">
        <f t="shared" si="2"/>
        <v>0</v>
      </c>
      <c r="AB8" s="35">
        <f t="shared" si="2"/>
        <v>8.0816999999999997</v>
      </c>
      <c r="AC8" s="35">
        <f t="shared" si="2"/>
        <v>12.1227</v>
      </c>
      <c r="AD8" s="35">
        <f t="shared" si="2"/>
        <v>0</v>
      </c>
      <c r="AE8" s="35">
        <f t="shared" si="2"/>
        <v>0</v>
      </c>
      <c r="AF8" s="35">
        <f t="shared" si="2"/>
        <v>0</v>
      </c>
      <c r="AG8" s="35">
        <f t="shared" si="2"/>
        <v>0</v>
      </c>
    </row>
    <row r="9" spans="1:33" ht="22.9" customHeight="1">
      <c r="A9" s="105">
        <v>205</v>
      </c>
      <c r="B9" s="105"/>
      <c r="C9" s="105"/>
      <c r="D9" s="103"/>
      <c r="E9" s="106" t="s">
        <v>234</v>
      </c>
      <c r="F9" s="31">
        <f>SUM(G9:AG9)</f>
        <v>20.2044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>
        <v>8.0816999999999997</v>
      </c>
      <c r="AC9" s="31">
        <v>12.1227</v>
      </c>
      <c r="AD9" s="31"/>
      <c r="AE9" s="31"/>
      <c r="AF9" s="31"/>
      <c r="AG9" s="31"/>
    </row>
    <row r="10" spans="1:33" ht="22.9" customHeight="1">
      <c r="A10" s="107">
        <v>205</v>
      </c>
      <c r="B10" s="108" t="s">
        <v>174</v>
      </c>
      <c r="C10" s="105"/>
      <c r="D10" s="103"/>
      <c r="E10" s="109" t="s">
        <v>371</v>
      </c>
      <c r="F10" s="31">
        <f t="shared" ref="F10:F11" si="3">SUM(G10:AG10)</f>
        <v>20.2044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>
        <v>8.0816999999999997</v>
      </c>
      <c r="AC10" s="31">
        <v>12.1227</v>
      </c>
      <c r="AD10" s="31"/>
      <c r="AE10" s="31"/>
      <c r="AF10" s="31"/>
      <c r="AG10" s="31"/>
    </row>
    <row r="11" spans="1:33" ht="22.9" customHeight="1">
      <c r="A11" s="104" t="s">
        <v>169</v>
      </c>
      <c r="B11" s="104" t="s">
        <v>174</v>
      </c>
      <c r="C11" s="104" t="s">
        <v>171</v>
      </c>
      <c r="D11" s="102" t="s">
        <v>384</v>
      </c>
      <c r="E11" s="101" t="s">
        <v>178</v>
      </c>
      <c r="F11" s="31">
        <f t="shared" si="3"/>
        <v>20.2044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>
        <v>8.0816999999999997</v>
      </c>
      <c r="AC11" s="31">
        <v>12.1227</v>
      </c>
      <c r="AD11" s="31"/>
      <c r="AE11" s="31"/>
      <c r="AF11" s="31"/>
      <c r="AG11" s="31"/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E20" sqref="E20"/>
    </sheetView>
  </sheetViews>
  <sheetFormatPr defaultColWidth="10" defaultRowHeight="13.5"/>
  <cols>
    <col min="1" max="1" width="12.875" style="22" customWidth="1"/>
    <col min="2" max="2" width="29.75" style="22" customWidth="1"/>
    <col min="3" max="3" width="20.75" style="22" customWidth="1"/>
    <col min="4" max="4" width="12.375" style="22" customWidth="1"/>
    <col min="5" max="5" width="10.375" style="22" customWidth="1"/>
    <col min="6" max="6" width="14.125" style="22" customWidth="1"/>
    <col min="7" max="8" width="13.75" style="22" customWidth="1"/>
    <col min="9" max="9" width="9.75" style="22" customWidth="1"/>
    <col min="10" max="16384" width="10" style="22"/>
  </cols>
  <sheetData>
    <row r="1" spans="1:8" ht="16.350000000000001" customHeight="1">
      <c r="A1" s="23"/>
      <c r="G1" s="76" t="s">
        <v>396</v>
      </c>
      <c r="H1" s="76"/>
    </row>
    <row r="2" spans="1:8" ht="33.6" customHeight="1">
      <c r="A2" s="77" t="s">
        <v>21</v>
      </c>
      <c r="B2" s="77"/>
      <c r="C2" s="77"/>
      <c r="D2" s="77"/>
      <c r="E2" s="77"/>
      <c r="F2" s="77"/>
      <c r="G2" s="77"/>
      <c r="H2" s="77"/>
    </row>
    <row r="3" spans="1:8" ht="24.2" customHeight="1">
      <c r="A3" s="78" t="s">
        <v>31</v>
      </c>
      <c r="B3" s="78"/>
      <c r="C3" s="78"/>
      <c r="D3" s="78"/>
      <c r="E3" s="78"/>
      <c r="F3" s="78"/>
      <c r="G3" s="78"/>
      <c r="H3" s="25" t="s">
        <v>32</v>
      </c>
    </row>
    <row r="4" spans="1:8" ht="23.25" customHeight="1">
      <c r="A4" s="75" t="s">
        <v>397</v>
      </c>
      <c r="B4" s="75" t="s">
        <v>398</v>
      </c>
      <c r="C4" s="75" t="s">
        <v>399</v>
      </c>
      <c r="D4" s="75" t="s">
        <v>400</v>
      </c>
      <c r="E4" s="75" t="s">
        <v>401</v>
      </c>
      <c r="F4" s="75"/>
      <c r="G4" s="75"/>
      <c r="H4" s="75" t="s">
        <v>402</v>
      </c>
    </row>
    <row r="5" spans="1:8" ht="25.9" customHeight="1">
      <c r="A5" s="75"/>
      <c r="B5" s="75"/>
      <c r="C5" s="75"/>
      <c r="D5" s="75"/>
      <c r="E5" s="26" t="s">
        <v>138</v>
      </c>
      <c r="F5" s="26" t="s">
        <v>403</v>
      </c>
      <c r="G5" s="26" t="s">
        <v>404</v>
      </c>
      <c r="H5" s="75"/>
    </row>
    <row r="6" spans="1:8" ht="22.9" customHeight="1">
      <c r="A6" s="27"/>
      <c r="B6" s="27" t="s">
        <v>136</v>
      </c>
      <c r="C6" s="28">
        <f t="shared" ref="C6:H6" si="0">SUM(C7)</f>
        <v>0</v>
      </c>
      <c r="D6" s="28">
        <f t="shared" si="0"/>
        <v>0</v>
      </c>
      <c r="E6" s="28">
        <f t="shared" si="0"/>
        <v>0</v>
      </c>
      <c r="F6" s="28">
        <f t="shared" si="0"/>
        <v>0</v>
      </c>
      <c r="G6" s="28">
        <f t="shared" si="0"/>
        <v>0</v>
      </c>
      <c r="H6" s="28">
        <f t="shared" si="0"/>
        <v>0</v>
      </c>
    </row>
    <row r="7" spans="1:8" ht="22.9" customHeight="1">
      <c r="A7" s="29" t="s">
        <v>154</v>
      </c>
      <c r="B7" s="29" t="s">
        <v>155</v>
      </c>
      <c r="C7" s="28">
        <f t="shared" ref="C7:H7" si="1">SUM(C8)</f>
        <v>0</v>
      </c>
      <c r="D7" s="28">
        <f t="shared" si="1"/>
        <v>0</v>
      </c>
      <c r="E7" s="28">
        <f t="shared" si="1"/>
        <v>0</v>
      </c>
      <c r="F7" s="28">
        <f t="shared" si="1"/>
        <v>0</v>
      </c>
      <c r="G7" s="28">
        <f t="shared" si="1"/>
        <v>0</v>
      </c>
      <c r="H7" s="28">
        <f t="shared" si="1"/>
        <v>0</v>
      </c>
    </row>
    <row r="8" spans="1:8" ht="22.9" customHeight="1">
      <c r="A8" s="30">
        <v>127020</v>
      </c>
      <c r="B8" s="30" t="s">
        <v>156</v>
      </c>
      <c r="C8" s="31">
        <f>SUM(D8,E8,H8)</f>
        <v>0</v>
      </c>
      <c r="D8" s="31"/>
      <c r="E8" s="32">
        <f>SUM(F8:G8)</f>
        <v>0</v>
      </c>
      <c r="F8" s="31"/>
      <c r="G8" s="31"/>
      <c r="H8" s="31"/>
    </row>
    <row r="9" spans="1:8">
      <c r="A9" s="22" t="s">
        <v>405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F18" sqref="F18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spans="1:8" ht="16.350000000000001" customHeight="1">
      <c r="A1" s="1"/>
      <c r="G1" s="86" t="s">
        <v>406</v>
      </c>
      <c r="H1" s="86"/>
    </row>
    <row r="2" spans="1:8" ht="38.85" customHeight="1">
      <c r="A2" s="87" t="s">
        <v>22</v>
      </c>
      <c r="B2" s="87"/>
      <c r="C2" s="87"/>
      <c r="D2" s="87"/>
      <c r="E2" s="87"/>
      <c r="F2" s="87"/>
      <c r="G2" s="87"/>
      <c r="H2" s="87"/>
    </row>
    <row r="3" spans="1:8" ht="24.2" customHeight="1">
      <c r="A3" s="88" t="s">
        <v>31</v>
      </c>
      <c r="B3" s="88"/>
      <c r="C3" s="88"/>
      <c r="D3" s="88"/>
      <c r="E3" s="88"/>
      <c r="F3" s="88"/>
      <c r="G3" s="88"/>
      <c r="H3" s="5" t="s">
        <v>32</v>
      </c>
    </row>
    <row r="4" spans="1:8" ht="23.25" customHeight="1">
      <c r="A4" s="89" t="s">
        <v>159</v>
      </c>
      <c r="B4" s="89" t="s">
        <v>160</v>
      </c>
      <c r="C4" s="89" t="s">
        <v>136</v>
      </c>
      <c r="D4" s="89" t="s">
        <v>407</v>
      </c>
      <c r="E4" s="89"/>
      <c r="F4" s="89"/>
      <c r="G4" s="89"/>
      <c r="H4" s="89" t="s">
        <v>162</v>
      </c>
    </row>
    <row r="5" spans="1:8" ht="19.899999999999999" customHeight="1">
      <c r="A5" s="89"/>
      <c r="B5" s="89"/>
      <c r="C5" s="89"/>
      <c r="D5" s="89" t="s">
        <v>138</v>
      </c>
      <c r="E5" s="89" t="s">
        <v>231</v>
      </c>
      <c r="F5" s="89"/>
      <c r="G5" s="89" t="s">
        <v>232</v>
      </c>
      <c r="H5" s="89"/>
    </row>
    <row r="6" spans="1:8" ht="27.6" customHeight="1">
      <c r="A6" s="89"/>
      <c r="B6" s="89"/>
      <c r="C6" s="89"/>
      <c r="D6" s="89"/>
      <c r="E6" s="7" t="s">
        <v>210</v>
      </c>
      <c r="F6" s="7" t="s">
        <v>202</v>
      </c>
      <c r="G6" s="89"/>
      <c r="H6" s="89"/>
    </row>
    <row r="7" spans="1:8" ht="22.9" customHeight="1">
      <c r="A7" s="10"/>
      <c r="B7" s="14" t="s">
        <v>136</v>
      </c>
      <c r="C7" s="9">
        <v>0</v>
      </c>
      <c r="D7" s="9"/>
      <c r="E7" s="9"/>
      <c r="F7" s="9"/>
      <c r="G7" s="9"/>
      <c r="H7" s="9"/>
    </row>
    <row r="8" spans="1:8" ht="22.9" customHeight="1">
      <c r="A8" s="8"/>
      <c r="B8" s="8"/>
      <c r="C8" s="9"/>
      <c r="D8" s="9"/>
      <c r="E8" s="9"/>
      <c r="F8" s="9"/>
      <c r="G8" s="9"/>
      <c r="H8" s="9"/>
    </row>
    <row r="9" spans="1:8" ht="22.9" customHeight="1">
      <c r="A9" s="17"/>
      <c r="B9" s="17"/>
      <c r="C9" s="9"/>
      <c r="D9" s="9"/>
      <c r="E9" s="9"/>
      <c r="F9" s="9"/>
      <c r="G9" s="9"/>
      <c r="H9" s="9"/>
    </row>
    <row r="10" spans="1:8" ht="22.9" customHeight="1">
      <c r="A10" s="17"/>
      <c r="B10" s="17"/>
      <c r="C10" s="9"/>
      <c r="D10" s="9"/>
      <c r="E10" s="9"/>
      <c r="F10" s="9"/>
      <c r="G10" s="9"/>
      <c r="H10" s="9"/>
    </row>
    <row r="11" spans="1:8" ht="22.9" customHeight="1">
      <c r="A11" s="17"/>
      <c r="B11" s="17"/>
      <c r="C11" s="9"/>
      <c r="D11" s="9"/>
      <c r="E11" s="9"/>
      <c r="F11" s="9"/>
      <c r="G11" s="9"/>
      <c r="H11" s="9"/>
    </row>
    <row r="12" spans="1:8" ht="22.9" customHeight="1">
      <c r="A12" s="16"/>
      <c r="B12" s="16"/>
      <c r="C12" s="12"/>
      <c r="D12" s="12"/>
      <c r="E12" s="18"/>
      <c r="F12" s="18"/>
      <c r="G12" s="18"/>
      <c r="H12" s="18"/>
    </row>
    <row r="13" spans="1:8">
      <c r="A13" t="s">
        <v>405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G17" sqref="G17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spans="1:20" ht="16.350000000000001" customHeight="1">
      <c r="A1" s="1"/>
      <c r="S1" s="86" t="s">
        <v>408</v>
      </c>
      <c r="T1" s="86"/>
    </row>
    <row r="2" spans="1:20" ht="47.45" customHeight="1">
      <c r="A2" s="87" t="s">
        <v>23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20" ht="24.2" customHeight="1">
      <c r="A3" s="88" t="s">
        <v>31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90" t="s">
        <v>32</v>
      </c>
      <c r="T3" s="90"/>
    </row>
    <row r="4" spans="1:20" ht="27.6" customHeight="1">
      <c r="A4" s="89" t="s">
        <v>158</v>
      </c>
      <c r="B4" s="89"/>
      <c r="C4" s="89"/>
      <c r="D4" s="89" t="s">
        <v>191</v>
      </c>
      <c r="E4" s="89" t="s">
        <v>192</v>
      </c>
      <c r="F4" s="89" t="s">
        <v>193</v>
      </c>
      <c r="G4" s="89" t="s">
        <v>194</v>
      </c>
      <c r="H4" s="89" t="s">
        <v>195</v>
      </c>
      <c r="I4" s="89" t="s">
        <v>196</v>
      </c>
      <c r="J4" s="89" t="s">
        <v>197</v>
      </c>
      <c r="K4" s="89" t="s">
        <v>198</v>
      </c>
      <c r="L4" s="89" t="s">
        <v>199</v>
      </c>
      <c r="M4" s="89" t="s">
        <v>200</v>
      </c>
      <c r="N4" s="89" t="s">
        <v>201</v>
      </c>
      <c r="O4" s="89" t="s">
        <v>202</v>
      </c>
      <c r="P4" s="89" t="s">
        <v>203</v>
      </c>
      <c r="Q4" s="89" t="s">
        <v>204</v>
      </c>
      <c r="R4" s="89" t="s">
        <v>205</v>
      </c>
      <c r="S4" s="89" t="s">
        <v>206</v>
      </c>
      <c r="T4" s="89" t="s">
        <v>207</v>
      </c>
    </row>
    <row r="5" spans="1:20" ht="19.899999999999999" customHeight="1">
      <c r="A5" s="7" t="s">
        <v>166</v>
      </c>
      <c r="B5" s="7" t="s">
        <v>167</v>
      </c>
      <c r="C5" s="7" t="s">
        <v>168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</row>
    <row r="6" spans="1:20" ht="22.9" customHeight="1">
      <c r="A6" s="10"/>
      <c r="B6" s="10"/>
      <c r="C6" s="10"/>
      <c r="D6" s="10"/>
      <c r="E6" s="10" t="s">
        <v>136</v>
      </c>
      <c r="F6" s="9">
        <v>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2.9" customHeight="1">
      <c r="A7" s="10"/>
      <c r="B7" s="10"/>
      <c r="C7" s="10"/>
      <c r="D7" s="8"/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22.9" customHeight="1">
      <c r="A8" s="19"/>
      <c r="B8" s="19"/>
      <c r="C8" s="19"/>
      <c r="D8" s="17"/>
      <c r="E8" s="17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22.9" customHeight="1">
      <c r="A9" s="15"/>
      <c r="B9" s="15"/>
      <c r="C9" s="15"/>
      <c r="D9" s="16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>
      <c r="A10" t="s">
        <v>405</v>
      </c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I20" sqref="I20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spans="1:20" ht="16.350000000000001" customHeight="1">
      <c r="A1" s="1"/>
      <c r="S1" s="86" t="s">
        <v>409</v>
      </c>
      <c r="T1" s="86"/>
    </row>
    <row r="2" spans="1:20" ht="47.45" customHeight="1">
      <c r="A2" s="87" t="s">
        <v>24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spans="1:20" ht="21.6" customHeight="1">
      <c r="A3" s="88" t="s">
        <v>31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90" t="s">
        <v>32</v>
      </c>
      <c r="T3" s="90"/>
    </row>
    <row r="4" spans="1:20" ht="29.25" customHeight="1">
      <c r="A4" s="89" t="s">
        <v>158</v>
      </c>
      <c r="B4" s="89"/>
      <c r="C4" s="89"/>
      <c r="D4" s="89" t="s">
        <v>191</v>
      </c>
      <c r="E4" s="89" t="s">
        <v>192</v>
      </c>
      <c r="F4" s="89" t="s">
        <v>209</v>
      </c>
      <c r="G4" s="89" t="s">
        <v>161</v>
      </c>
      <c r="H4" s="89"/>
      <c r="I4" s="89"/>
      <c r="J4" s="89"/>
      <c r="K4" s="89" t="s">
        <v>162</v>
      </c>
      <c r="L4" s="89"/>
      <c r="M4" s="89"/>
      <c r="N4" s="89"/>
      <c r="O4" s="89"/>
      <c r="P4" s="89"/>
      <c r="Q4" s="89"/>
      <c r="R4" s="89"/>
      <c r="S4" s="89"/>
      <c r="T4" s="89"/>
    </row>
    <row r="5" spans="1:20" ht="50.1" customHeight="1">
      <c r="A5" s="7" t="s">
        <v>166</v>
      </c>
      <c r="B5" s="7" t="s">
        <v>167</v>
      </c>
      <c r="C5" s="7" t="s">
        <v>168</v>
      </c>
      <c r="D5" s="89"/>
      <c r="E5" s="89"/>
      <c r="F5" s="89"/>
      <c r="G5" s="7" t="s">
        <v>136</v>
      </c>
      <c r="H5" s="7" t="s">
        <v>210</v>
      </c>
      <c r="I5" s="7" t="s">
        <v>211</v>
      </c>
      <c r="J5" s="7" t="s">
        <v>202</v>
      </c>
      <c r="K5" s="7" t="s">
        <v>136</v>
      </c>
      <c r="L5" s="7" t="s">
        <v>213</v>
      </c>
      <c r="M5" s="7" t="s">
        <v>214</v>
      </c>
      <c r="N5" s="7" t="s">
        <v>204</v>
      </c>
      <c r="O5" s="7" t="s">
        <v>215</v>
      </c>
      <c r="P5" s="7" t="s">
        <v>216</v>
      </c>
      <c r="Q5" s="7" t="s">
        <v>217</v>
      </c>
      <c r="R5" s="7" t="s">
        <v>200</v>
      </c>
      <c r="S5" s="7" t="s">
        <v>203</v>
      </c>
      <c r="T5" s="7" t="s">
        <v>207</v>
      </c>
    </row>
    <row r="6" spans="1:20" ht="22.9" customHeight="1">
      <c r="A6" s="10"/>
      <c r="B6" s="10"/>
      <c r="C6" s="10"/>
      <c r="D6" s="10"/>
      <c r="E6" s="10" t="s">
        <v>136</v>
      </c>
      <c r="F6" s="9">
        <v>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2.9" customHeight="1">
      <c r="A7" s="10"/>
      <c r="B7" s="10"/>
      <c r="C7" s="10"/>
      <c r="D7" s="8"/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22.9" customHeight="1">
      <c r="A8" s="19"/>
      <c r="B8" s="19"/>
      <c r="C8" s="19"/>
      <c r="D8" s="17"/>
      <c r="E8" s="17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22.9" customHeight="1">
      <c r="A9" s="15"/>
      <c r="B9" s="15"/>
      <c r="C9" s="15"/>
      <c r="D9" s="16"/>
      <c r="E9" s="20"/>
      <c r="F9" s="18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>
      <c r="A10" t="s">
        <v>405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C20" sqref="C20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spans="1:8" ht="16.350000000000001" customHeight="1">
      <c r="A1" s="1"/>
      <c r="H1" s="13" t="s">
        <v>410</v>
      </c>
    </row>
    <row r="2" spans="1:8" ht="38.85" customHeight="1">
      <c r="A2" s="87" t="s">
        <v>411</v>
      </c>
      <c r="B2" s="87"/>
      <c r="C2" s="87"/>
      <c r="D2" s="87"/>
      <c r="E2" s="87"/>
      <c r="F2" s="87"/>
      <c r="G2" s="87"/>
      <c r="H2" s="87"/>
    </row>
    <row r="3" spans="1:8" ht="24.2" customHeight="1">
      <c r="A3" s="88" t="s">
        <v>31</v>
      </c>
      <c r="B3" s="88"/>
      <c r="C3" s="88"/>
      <c r="D3" s="88"/>
      <c r="E3" s="88"/>
      <c r="F3" s="88"/>
      <c r="G3" s="88"/>
      <c r="H3" s="5" t="s">
        <v>32</v>
      </c>
    </row>
    <row r="4" spans="1:8" ht="19.899999999999999" customHeight="1">
      <c r="A4" s="89" t="s">
        <v>159</v>
      </c>
      <c r="B4" s="89" t="s">
        <v>160</v>
      </c>
      <c r="C4" s="89" t="s">
        <v>136</v>
      </c>
      <c r="D4" s="89" t="s">
        <v>412</v>
      </c>
      <c r="E4" s="89"/>
      <c r="F4" s="89"/>
      <c r="G4" s="89"/>
      <c r="H4" s="89" t="s">
        <v>162</v>
      </c>
    </row>
    <row r="5" spans="1:8" ht="23.25" customHeight="1">
      <c r="A5" s="89"/>
      <c r="B5" s="89"/>
      <c r="C5" s="89"/>
      <c r="D5" s="89" t="s">
        <v>138</v>
      </c>
      <c r="E5" s="89" t="s">
        <v>231</v>
      </c>
      <c r="F5" s="89"/>
      <c r="G5" s="89" t="s">
        <v>232</v>
      </c>
      <c r="H5" s="89"/>
    </row>
    <row r="6" spans="1:8" ht="23.25" customHeight="1">
      <c r="A6" s="89"/>
      <c r="B6" s="89"/>
      <c r="C6" s="89"/>
      <c r="D6" s="89"/>
      <c r="E6" s="7" t="s">
        <v>210</v>
      </c>
      <c r="F6" s="7" t="s">
        <v>202</v>
      </c>
      <c r="G6" s="89"/>
      <c r="H6" s="89"/>
    </row>
    <row r="7" spans="1:8" ht="22.9" customHeight="1">
      <c r="A7" s="10"/>
      <c r="B7" s="14" t="s">
        <v>136</v>
      </c>
      <c r="C7" s="9">
        <v>0</v>
      </c>
      <c r="D7" s="9"/>
      <c r="E7" s="9"/>
      <c r="F7" s="9"/>
      <c r="G7" s="9"/>
      <c r="H7" s="9"/>
    </row>
    <row r="8" spans="1:8" ht="22.9" customHeight="1">
      <c r="A8" s="8"/>
      <c r="B8" s="8"/>
      <c r="C8" s="9"/>
      <c r="D8" s="9"/>
      <c r="E8" s="9"/>
      <c r="F8" s="9"/>
      <c r="G8" s="9"/>
      <c r="H8" s="9"/>
    </row>
    <row r="9" spans="1:8" ht="22.9" customHeight="1">
      <c r="A9" s="17"/>
      <c r="B9" s="17"/>
      <c r="C9" s="9"/>
      <c r="D9" s="9"/>
      <c r="E9" s="9"/>
      <c r="F9" s="9"/>
      <c r="G9" s="9"/>
      <c r="H9" s="9"/>
    </row>
    <row r="10" spans="1:8" ht="22.9" customHeight="1">
      <c r="A10" s="17"/>
      <c r="B10" s="17"/>
      <c r="C10" s="9"/>
      <c r="D10" s="9"/>
      <c r="E10" s="9"/>
      <c r="F10" s="9"/>
      <c r="G10" s="9"/>
      <c r="H10" s="9"/>
    </row>
    <row r="11" spans="1:8" ht="22.9" customHeight="1">
      <c r="A11" s="17"/>
      <c r="B11" s="17"/>
      <c r="C11" s="9"/>
      <c r="D11" s="9"/>
      <c r="E11" s="9"/>
      <c r="F11" s="9"/>
      <c r="G11" s="9"/>
      <c r="H11" s="9"/>
    </row>
    <row r="12" spans="1:8" ht="22.9" customHeight="1">
      <c r="A12" s="16"/>
      <c r="B12" s="16"/>
      <c r="C12" s="12"/>
      <c r="D12" s="12"/>
      <c r="E12" s="18"/>
      <c r="F12" s="18"/>
      <c r="G12" s="18"/>
      <c r="H12" s="18"/>
    </row>
    <row r="13" spans="1:8">
      <c r="A13" t="s">
        <v>405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spans="1:8" ht="16.350000000000001" customHeight="1">
      <c r="A1" s="1"/>
      <c r="H1" s="13" t="s">
        <v>413</v>
      </c>
    </row>
    <row r="2" spans="1:8" ht="38.85" customHeight="1">
      <c r="A2" s="87" t="s">
        <v>26</v>
      </c>
      <c r="B2" s="87"/>
      <c r="C2" s="87"/>
      <c r="D2" s="87"/>
      <c r="E2" s="87"/>
      <c r="F2" s="87"/>
      <c r="G2" s="87"/>
      <c r="H2" s="87"/>
    </row>
    <row r="3" spans="1:8" ht="24.2" customHeight="1">
      <c r="A3" s="88" t="s">
        <v>31</v>
      </c>
      <c r="B3" s="88"/>
      <c r="C3" s="88"/>
      <c r="D3" s="88"/>
      <c r="E3" s="88"/>
      <c r="F3" s="88"/>
      <c r="G3" s="88"/>
      <c r="H3" s="5" t="s">
        <v>32</v>
      </c>
    </row>
    <row r="4" spans="1:8" ht="20.65" customHeight="1">
      <c r="A4" s="89" t="s">
        <v>159</v>
      </c>
      <c r="B4" s="89" t="s">
        <v>160</v>
      </c>
      <c r="C4" s="89" t="s">
        <v>136</v>
      </c>
      <c r="D4" s="89" t="s">
        <v>414</v>
      </c>
      <c r="E4" s="89"/>
      <c r="F4" s="89"/>
      <c r="G4" s="89"/>
      <c r="H4" s="89" t="s">
        <v>162</v>
      </c>
    </row>
    <row r="5" spans="1:8" ht="18.95" customHeight="1">
      <c r="A5" s="89"/>
      <c r="B5" s="89"/>
      <c r="C5" s="89"/>
      <c r="D5" s="89" t="s">
        <v>138</v>
      </c>
      <c r="E5" s="89" t="s">
        <v>231</v>
      </c>
      <c r="F5" s="89"/>
      <c r="G5" s="89" t="s">
        <v>232</v>
      </c>
      <c r="H5" s="89"/>
    </row>
    <row r="6" spans="1:8" ht="24.2" customHeight="1">
      <c r="A6" s="89"/>
      <c r="B6" s="89"/>
      <c r="C6" s="89"/>
      <c r="D6" s="89"/>
      <c r="E6" s="7" t="s">
        <v>210</v>
      </c>
      <c r="F6" s="7" t="s">
        <v>202</v>
      </c>
      <c r="G6" s="89"/>
      <c r="H6" s="89"/>
    </row>
    <row r="7" spans="1:8" ht="22.9" customHeight="1">
      <c r="A7" s="10"/>
      <c r="B7" s="14" t="s">
        <v>136</v>
      </c>
      <c r="C7" s="9">
        <v>0</v>
      </c>
      <c r="D7" s="9"/>
      <c r="E7" s="9"/>
      <c r="F7" s="9"/>
      <c r="G7" s="9"/>
      <c r="H7" s="9"/>
    </row>
    <row r="8" spans="1:8" ht="22.9" customHeight="1">
      <c r="A8" s="8"/>
      <c r="B8" s="8"/>
      <c r="C8" s="9"/>
      <c r="D8" s="9"/>
      <c r="E8" s="9"/>
      <c r="F8" s="9"/>
      <c r="G8" s="9"/>
      <c r="H8" s="9"/>
    </row>
    <row r="9" spans="1:8" ht="22.9" customHeight="1">
      <c r="A9" s="17"/>
      <c r="B9" s="17"/>
      <c r="C9" s="9"/>
      <c r="D9" s="9"/>
      <c r="E9" s="9"/>
      <c r="F9" s="9"/>
      <c r="G9" s="9"/>
      <c r="H9" s="9"/>
    </row>
    <row r="10" spans="1:8" ht="22.9" customHeight="1">
      <c r="A10" s="17"/>
      <c r="B10" s="17"/>
      <c r="C10" s="9"/>
      <c r="D10" s="9"/>
      <c r="E10" s="9"/>
      <c r="F10" s="9"/>
      <c r="G10" s="9"/>
      <c r="H10" s="9"/>
    </row>
    <row r="11" spans="1:8" ht="22.9" customHeight="1">
      <c r="A11" s="17"/>
      <c r="B11" s="17"/>
      <c r="C11" s="9"/>
      <c r="D11" s="9"/>
      <c r="E11" s="9"/>
      <c r="F11" s="9"/>
      <c r="G11" s="9"/>
      <c r="H11" s="9"/>
    </row>
    <row r="12" spans="1:8" ht="22.9" customHeight="1">
      <c r="A12" s="16"/>
      <c r="B12" s="16"/>
      <c r="C12" s="12"/>
      <c r="D12" s="12"/>
      <c r="E12" s="18"/>
      <c r="F12" s="18"/>
      <c r="G12" s="18"/>
      <c r="H12" s="18"/>
    </row>
    <row r="13" spans="1:8">
      <c r="A13" t="s">
        <v>405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15"/>
  <sheetViews>
    <sheetView topLeftCell="A10" zoomScale="130" zoomScaleNormal="130" workbookViewId="0">
      <selection activeCell="M4" sqref="M4:N4"/>
    </sheetView>
  </sheetViews>
  <sheetFormatPr defaultColWidth="10" defaultRowHeight="13.5"/>
  <cols>
    <col min="1" max="1" width="10" customWidth="1"/>
    <col min="2" max="2" width="24.375" customWidth="1"/>
    <col min="3" max="3" width="13.25" customWidth="1"/>
    <col min="4" max="4" width="8.625" customWidth="1"/>
    <col min="5" max="14" width="7.75" customWidth="1"/>
    <col min="15" max="18" width="9.75" customWidth="1"/>
  </cols>
  <sheetData>
    <row r="1" spans="1:14" ht="16.350000000000001" customHeight="1">
      <c r="A1" s="1"/>
      <c r="M1" s="86" t="s">
        <v>415</v>
      </c>
      <c r="N1" s="86"/>
    </row>
    <row r="2" spans="1:14" ht="45.75" customHeight="1">
      <c r="A2" s="87" t="s">
        <v>27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ht="18.2" customHeight="1">
      <c r="A3" s="88" t="s">
        <v>31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90" t="s">
        <v>32</v>
      </c>
      <c r="N3" s="90"/>
    </row>
    <row r="4" spans="1:14" ht="26.1" customHeight="1">
      <c r="A4" s="89" t="s">
        <v>191</v>
      </c>
      <c r="B4" s="89" t="s">
        <v>416</v>
      </c>
      <c r="C4" s="89" t="s">
        <v>417</v>
      </c>
      <c r="D4" s="89"/>
      <c r="E4" s="89"/>
      <c r="F4" s="89"/>
      <c r="G4" s="89"/>
      <c r="H4" s="89"/>
      <c r="I4" s="89"/>
      <c r="J4" s="89"/>
      <c r="K4" s="89"/>
      <c r="L4" s="89"/>
      <c r="M4" s="89" t="s">
        <v>418</v>
      </c>
      <c r="N4" s="89"/>
    </row>
    <row r="5" spans="1:14" ht="31.9" customHeight="1">
      <c r="A5" s="89"/>
      <c r="B5" s="89"/>
      <c r="C5" s="89" t="s">
        <v>419</v>
      </c>
      <c r="D5" s="89" t="s">
        <v>139</v>
      </c>
      <c r="E5" s="89"/>
      <c r="F5" s="89"/>
      <c r="G5" s="89"/>
      <c r="H5" s="89"/>
      <c r="I5" s="89"/>
      <c r="J5" s="89" t="s">
        <v>420</v>
      </c>
      <c r="K5" s="89" t="s">
        <v>141</v>
      </c>
      <c r="L5" s="89" t="s">
        <v>142</v>
      </c>
      <c r="M5" s="89" t="s">
        <v>421</v>
      </c>
      <c r="N5" s="89" t="s">
        <v>422</v>
      </c>
    </row>
    <row r="6" spans="1:14" ht="44.85" customHeight="1">
      <c r="A6" s="89"/>
      <c r="B6" s="89"/>
      <c r="C6" s="89"/>
      <c r="D6" s="7" t="s">
        <v>423</v>
      </c>
      <c r="E6" s="7" t="s">
        <v>424</v>
      </c>
      <c r="F6" s="7" t="s">
        <v>425</v>
      </c>
      <c r="G6" s="7" t="s">
        <v>426</v>
      </c>
      <c r="H6" s="7" t="s">
        <v>427</v>
      </c>
      <c r="I6" s="7" t="s">
        <v>428</v>
      </c>
      <c r="J6" s="89"/>
      <c r="K6" s="89"/>
      <c r="L6" s="89"/>
      <c r="M6" s="89"/>
      <c r="N6" s="89"/>
    </row>
    <row r="7" spans="1:14" ht="22.9" customHeight="1">
      <c r="A7" s="10"/>
      <c r="B7" s="14" t="s">
        <v>136</v>
      </c>
      <c r="C7" s="9">
        <v>132.18049999999999</v>
      </c>
      <c r="D7" s="9">
        <v>132.18</v>
      </c>
      <c r="E7" s="9"/>
      <c r="F7" s="9"/>
      <c r="G7" s="9"/>
      <c r="H7" s="9"/>
      <c r="I7" s="9"/>
      <c r="J7" s="9"/>
      <c r="K7" s="9"/>
      <c r="L7" s="9"/>
      <c r="M7" s="9">
        <v>132.18049999999999</v>
      </c>
      <c r="N7" s="9"/>
    </row>
    <row r="8" spans="1:14" ht="22.9" customHeight="1">
      <c r="A8" s="8">
        <v>127020</v>
      </c>
      <c r="B8" s="8" t="s">
        <v>156</v>
      </c>
      <c r="C8" s="9">
        <v>132.18049999999999</v>
      </c>
      <c r="D8" s="9">
        <v>132.18</v>
      </c>
      <c r="E8" s="9"/>
      <c r="F8" s="9"/>
      <c r="G8" s="9"/>
      <c r="H8" s="9"/>
      <c r="I8" s="9"/>
      <c r="J8" s="9"/>
      <c r="K8" s="9"/>
      <c r="L8" s="9"/>
      <c r="M8" s="9">
        <v>132.18049999999999</v>
      </c>
      <c r="N8" s="9"/>
    </row>
    <row r="9" spans="1:14" ht="22.9" customHeight="1">
      <c r="A9" s="15">
        <v>127020</v>
      </c>
      <c r="B9" s="16" t="s">
        <v>429</v>
      </c>
      <c r="C9" s="12">
        <v>101.96469999999999</v>
      </c>
      <c r="D9" s="12">
        <v>101.96469999999999</v>
      </c>
      <c r="E9" s="12"/>
      <c r="F9" s="12"/>
      <c r="G9" s="12"/>
      <c r="H9" s="12"/>
      <c r="I9" s="12"/>
      <c r="J9" s="12"/>
      <c r="K9" s="12"/>
      <c r="L9" s="12"/>
      <c r="M9" s="12">
        <v>101.96469999999999</v>
      </c>
      <c r="N9" s="12"/>
    </row>
    <row r="10" spans="1:14" ht="22.9" customHeight="1">
      <c r="A10" s="15">
        <v>127020</v>
      </c>
      <c r="B10" s="16" t="s">
        <v>430</v>
      </c>
      <c r="C10" s="12">
        <v>1.292</v>
      </c>
      <c r="D10" s="12">
        <v>1.292</v>
      </c>
      <c r="E10" s="12"/>
      <c r="F10" s="12"/>
      <c r="G10" s="12"/>
      <c r="H10" s="12"/>
      <c r="I10" s="12"/>
      <c r="J10" s="12"/>
      <c r="K10" s="12"/>
      <c r="L10" s="12"/>
      <c r="M10" s="12">
        <v>1.292</v>
      </c>
      <c r="N10" s="12"/>
    </row>
    <row r="11" spans="1:14" ht="22.9" customHeight="1">
      <c r="A11" s="15">
        <v>127020</v>
      </c>
      <c r="B11" s="16" t="s">
        <v>431</v>
      </c>
      <c r="C11" s="12">
        <v>16.9238</v>
      </c>
      <c r="D11" s="12">
        <v>16.9238</v>
      </c>
      <c r="E11" s="12"/>
      <c r="F11" s="12"/>
      <c r="G11" s="12"/>
      <c r="H11" s="12"/>
      <c r="I11" s="12"/>
      <c r="J11" s="12"/>
      <c r="K11" s="12"/>
      <c r="L11" s="12"/>
      <c r="M11" s="12">
        <v>16.9238</v>
      </c>
      <c r="N11" s="12"/>
    </row>
    <row r="12" spans="1:14" ht="22.9" customHeight="1">
      <c r="A12" s="15">
        <v>127020</v>
      </c>
      <c r="B12" s="16" t="s">
        <v>432</v>
      </c>
      <c r="C12" s="12">
        <v>12</v>
      </c>
      <c r="D12" s="12">
        <v>12</v>
      </c>
      <c r="E12" s="12"/>
      <c r="F12" s="12"/>
      <c r="G12" s="12"/>
      <c r="H12" s="12"/>
      <c r="I12" s="12"/>
      <c r="J12" s="12"/>
      <c r="K12" s="12"/>
      <c r="L12" s="12"/>
      <c r="M12" s="12">
        <v>12</v>
      </c>
      <c r="N12" s="12"/>
    </row>
    <row r="13" spans="1:14" ht="22.9" customHeight="1">
      <c r="A13" s="15">
        <v>127020</v>
      </c>
      <c r="B13" s="16" t="s">
        <v>433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1"/>
    </row>
    <row r="14" spans="1:14" ht="22.9" customHeight="1">
      <c r="A14" s="15">
        <v>127020</v>
      </c>
      <c r="B14" s="16" t="s">
        <v>434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1"/>
    </row>
    <row r="15" spans="1:14" ht="22.9" customHeight="1">
      <c r="A15" s="15">
        <v>127020</v>
      </c>
      <c r="B15" s="16" t="s">
        <v>435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1"/>
    </row>
  </sheetData>
  <mergeCells count="15"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  <mergeCell ref="K5:K6"/>
    <mergeCell ref="L5:L6"/>
    <mergeCell ref="M5:M6"/>
    <mergeCell ref="N5:N6"/>
    <mergeCell ref="D5:I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56"/>
  <sheetViews>
    <sheetView workbookViewId="0">
      <pane ySplit="5" topLeftCell="A9" activePane="bottomLeft" state="frozen"/>
      <selection pane="bottomLeft" activeCell="N4" sqref="N4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1.875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8" width="9.75" customWidth="1"/>
  </cols>
  <sheetData>
    <row r="1" spans="1:13" ht="16.35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3" t="s">
        <v>436</v>
      </c>
    </row>
    <row r="2" spans="1:13" ht="37.9" customHeight="1">
      <c r="A2" s="1"/>
      <c r="B2" s="1"/>
      <c r="C2" s="71" t="s">
        <v>437</v>
      </c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21.6" customHeight="1">
      <c r="A3" s="88" t="s">
        <v>31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90" t="s">
        <v>32</v>
      </c>
      <c r="M3" s="90"/>
    </row>
    <row r="4" spans="1:13" ht="33.6" customHeight="1">
      <c r="A4" s="89" t="s">
        <v>191</v>
      </c>
      <c r="B4" s="89" t="s">
        <v>438</v>
      </c>
      <c r="C4" s="89" t="s">
        <v>439</v>
      </c>
      <c r="D4" s="89" t="s">
        <v>440</v>
      </c>
      <c r="E4" s="89" t="s">
        <v>441</v>
      </c>
      <c r="F4" s="89"/>
      <c r="G4" s="89"/>
      <c r="H4" s="89"/>
      <c r="I4" s="89"/>
      <c r="J4" s="89"/>
      <c r="K4" s="89"/>
      <c r="L4" s="89"/>
      <c r="M4" s="89"/>
    </row>
    <row r="5" spans="1:13" ht="36.200000000000003" customHeight="1">
      <c r="A5" s="89"/>
      <c r="B5" s="89"/>
      <c r="C5" s="89"/>
      <c r="D5" s="89"/>
      <c r="E5" s="7" t="s">
        <v>442</v>
      </c>
      <c r="F5" s="7" t="s">
        <v>443</v>
      </c>
      <c r="G5" s="7" t="s">
        <v>444</v>
      </c>
      <c r="H5" s="7" t="s">
        <v>445</v>
      </c>
      <c r="I5" s="7" t="s">
        <v>446</v>
      </c>
      <c r="J5" s="7" t="s">
        <v>447</v>
      </c>
      <c r="K5" s="7" t="s">
        <v>448</v>
      </c>
      <c r="L5" s="7" t="s">
        <v>449</v>
      </c>
      <c r="M5" s="7" t="s">
        <v>450</v>
      </c>
    </row>
    <row r="6" spans="1:13" ht="28.5" customHeight="1">
      <c r="A6" s="8">
        <v>127020</v>
      </c>
      <c r="B6" s="8" t="s">
        <v>156</v>
      </c>
      <c r="C6" s="9">
        <v>132.18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43.15" customHeight="1">
      <c r="A7" s="91">
        <v>127020</v>
      </c>
      <c r="B7" s="91" t="s">
        <v>451</v>
      </c>
      <c r="C7" s="92"/>
      <c r="D7" s="91" t="s">
        <v>452</v>
      </c>
      <c r="E7" s="10" t="s">
        <v>453</v>
      </c>
      <c r="F7" s="11" t="s">
        <v>454</v>
      </c>
      <c r="G7" s="11" t="s">
        <v>455</v>
      </c>
      <c r="H7" s="11" t="s">
        <v>456</v>
      </c>
      <c r="I7" s="11"/>
      <c r="J7" s="11"/>
      <c r="K7" s="11" t="s">
        <v>456</v>
      </c>
      <c r="L7" s="11" t="s">
        <v>457</v>
      </c>
      <c r="M7" s="11"/>
    </row>
    <row r="8" spans="1:13" ht="43.15" customHeight="1">
      <c r="A8" s="91"/>
      <c r="B8" s="91"/>
      <c r="C8" s="92"/>
      <c r="D8" s="91"/>
      <c r="E8" s="10" t="s">
        <v>458</v>
      </c>
      <c r="F8" s="11" t="s">
        <v>459</v>
      </c>
      <c r="G8" s="11" t="s">
        <v>460</v>
      </c>
      <c r="H8" s="11" t="s">
        <v>461</v>
      </c>
      <c r="I8" s="11"/>
      <c r="J8" s="11"/>
      <c r="K8" s="11" t="s">
        <v>462</v>
      </c>
      <c r="L8" s="11" t="s">
        <v>463</v>
      </c>
      <c r="M8" s="11"/>
    </row>
    <row r="9" spans="1:13" ht="43.15" customHeight="1">
      <c r="A9" s="91"/>
      <c r="B9" s="91"/>
      <c r="C9" s="92"/>
      <c r="D9" s="91"/>
      <c r="E9" s="10" t="s">
        <v>464</v>
      </c>
      <c r="F9" s="11" t="s">
        <v>465</v>
      </c>
      <c r="G9" s="11" t="s">
        <v>466</v>
      </c>
      <c r="H9" s="11" t="s">
        <v>467</v>
      </c>
      <c r="I9" s="11"/>
      <c r="J9" s="11"/>
      <c r="K9" s="11" t="s">
        <v>462</v>
      </c>
      <c r="L9" s="11" t="s">
        <v>468</v>
      </c>
      <c r="M9" s="11"/>
    </row>
    <row r="10" spans="1:13" ht="43.15" customHeight="1">
      <c r="A10" s="91"/>
      <c r="B10" s="91"/>
      <c r="C10" s="92"/>
      <c r="D10" s="91"/>
      <c r="E10" s="10" t="s">
        <v>469</v>
      </c>
      <c r="F10" s="11" t="s">
        <v>470</v>
      </c>
      <c r="G10" s="11" t="s">
        <v>471</v>
      </c>
      <c r="H10" s="11" t="s">
        <v>472</v>
      </c>
      <c r="I10" s="11"/>
      <c r="J10" s="11"/>
      <c r="K10" s="11" t="s">
        <v>462</v>
      </c>
      <c r="L10" s="11" t="s">
        <v>468</v>
      </c>
      <c r="M10" s="11"/>
    </row>
    <row r="11" spans="1:13" ht="43.15" customHeight="1">
      <c r="A11" s="91">
        <v>127020</v>
      </c>
      <c r="B11" s="91" t="s">
        <v>473</v>
      </c>
      <c r="C11" s="92">
        <v>101.96469999999999</v>
      </c>
      <c r="D11" s="91" t="s">
        <v>474</v>
      </c>
      <c r="E11" s="10" t="s">
        <v>464</v>
      </c>
      <c r="F11" s="11" t="s">
        <v>465</v>
      </c>
      <c r="G11" s="11" t="s">
        <v>466</v>
      </c>
      <c r="H11" s="11" t="s">
        <v>461</v>
      </c>
      <c r="I11" s="11"/>
      <c r="J11" s="11"/>
      <c r="K11" s="11" t="s">
        <v>462</v>
      </c>
      <c r="L11" s="11" t="s">
        <v>468</v>
      </c>
      <c r="M11" s="11"/>
    </row>
    <row r="12" spans="1:13" ht="43.15" customHeight="1">
      <c r="A12" s="91"/>
      <c r="B12" s="91"/>
      <c r="C12" s="92"/>
      <c r="D12" s="91"/>
      <c r="E12" s="10" t="s">
        <v>458</v>
      </c>
      <c r="F12" s="11" t="s">
        <v>475</v>
      </c>
      <c r="G12" s="11" t="s">
        <v>476</v>
      </c>
      <c r="H12" s="11" t="s">
        <v>477</v>
      </c>
      <c r="I12" s="11"/>
      <c r="J12" s="11"/>
      <c r="K12" s="11" t="s">
        <v>478</v>
      </c>
      <c r="L12" s="11" t="s">
        <v>463</v>
      </c>
      <c r="M12" s="11"/>
    </row>
    <row r="13" spans="1:13" ht="43.15" customHeight="1">
      <c r="A13" s="91"/>
      <c r="B13" s="91"/>
      <c r="C13" s="92"/>
      <c r="D13" s="91"/>
      <c r="E13" s="10" t="s">
        <v>453</v>
      </c>
      <c r="F13" s="11" t="s">
        <v>479</v>
      </c>
      <c r="G13" s="11" t="s">
        <v>480</v>
      </c>
      <c r="H13" s="11" t="s">
        <v>461</v>
      </c>
      <c r="I13" s="11"/>
      <c r="J13" s="11"/>
      <c r="K13" s="11" t="s">
        <v>462</v>
      </c>
      <c r="L13" s="11" t="s">
        <v>463</v>
      </c>
      <c r="M13" s="11"/>
    </row>
    <row r="14" spans="1:13" ht="43.15" customHeight="1">
      <c r="A14" s="91"/>
      <c r="B14" s="91"/>
      <c r="C14" s="92"/>
      <c r="D14" s="91"/>
      <c r="E14" s="10" t="s">
        <v>469</v>
      </c>
      <c r="F14" s="11" t="s">
        <v>470</v>
      </c>
      <c r="G14" s="11" t="s">
        <v>481</v>
      </c>
      <c r="H14" s="11" t="s">
        <v>482</v>
      </c>
      <c r="I14" s="11"/>
      <c r="J14" s="11"/>
      <c r="K14" s="11" t="s">
        <v>462</v>
      </c>
      <c r="L14" s="11" t="s">
        <v>468</v>
      </c>
      <c r="M14" s="11"/>
    </row>
    <row r="15" spans="1:13" ht="43.15" customHeight="1">
      <c r="A15" s="91">
        <v>127020</v>
      </c>
      <c r="B15" s="91" t="s">
        <v>483</v>
      </c>
      <c r="C15" s="92">
        <v>12</v>
      </c>
      <c r="D15" s="91" t="s">
        <v>484</v>
      </c>
      <c r="E15" s="10" t="s">
        <v>464</v>
      </c>
      <c r="F15" s="11" t="s">
        <v>465</v>
      </c>
      <c r="G15" s="11" t="s">
        <v>466</v>
      </c>
      <c r="H15" s="11" t="s">
        <v>467</v>
      </c>
      <c r="I15" s="11"/>
      <c r="J15" s="11"/>
      <c r="K15" s="11" t="s">
        <v>462</v>
      </c>
      <c r="L15" s="11" t="s">
        <v>468</v>
      </c>
      <c r="M15" s="11"/>
    </row>
    <row r="16" spans="1:13" ht="43.15" customHeight="1">
      <c r="A16" s="91"/>
      <c r="B16" s="91"/>
      <c r="C16" s="92"/>
      <c r="D16" s="91"/>
      <c r="E16" s="10" t="s">
        <v>458</v>
      </c>
      <c r="F16" s="11" t="s">
        <v>485</v>
      </c>
      <c r="G16" s="11" t="s">
        <v>486</v>
      </c>
      <c r="H16" s="11" t="s">
        <v>487</v>
      </c>
      <c r="I16" s="11"/>
      <c r="J16" s="11"/>
      <c r="K16" s="11" t="s">
        <v>488</v>
      </c>
      <c r="L16" s="11" t="s">
        <v>457</v>
      </c>
      <c r="M16" s="11"/>
    </row>
    <row r="17" spans="1:13" ht="43.15" customHeight="1">
      <c r="A17" s="91"/>
      <c r="B17" s="91"/>
      <c r="C17" s="92"/>
      <c r="D17" s="91"/>
      <c r="E17" s="10" t="s">
        <v>453</v>
      </c>
      <c r="F17" s="11" t="s">
        <v>479</v>
      </c>
      <c r="G17" s="11" t="s">
        <v>489</v>
      </c>
      <c r="H17" s="11" t="s">
        <v>456</v>
      </c>
      <c r="I17" s="11"/>
      <c r="J17" s="11"/>
      <c r="K17" s="11" t="s">
        <v>456</v>
      </c>
      <c r="L17" s="11" t="s">
        <v>457</v>
      </c>
      <c r="M17" s="11"/>
    </row>
    <row r="18" spans="1:13" ht="43.15" customHeight="1">
      <c r="A18" s="91"/>
      <c r="B18" s="91"/>
      <c r="C18" s="92"/>
      <c r="D18" s="91"/>
      <c r="E18" s="10" t="s">
        <v>469</v>
      </c>
      <c r="F18" s="11" t="s">
        <v>470</v>
      </c>
      <c r="G18" s="11" t="s">
        <v>471</v>
      </c>
      <c r="H18" s="11" t="s">
        <v>472</v>
      </c>
      <c r="I18" s="11"/>
      <c r="J18" s="11"/>
      <c r="K18" s="11" t="s">
        <v>462</v>
      </c>
      <c r="L18" s="11" t="s">
        <v>468</v>
      </c>
      <c r="M18" s="11"/>
    </row>
    <row r="19" spans="1:13" ht="43.15" customHeight="1">
      <c r="A19" s="91">
        <v>127020</v>
      </c>
      <c r="B19" s="91" t="s">
        <v>490</v>
      </c>
      <c r="C19" s="92"/>
      <c r="D19" s="91" t="s">
        <v>491</v>
      </c>
      <c r="E19" s="10" t="s">
        <v>469</v>
      </c>
      <c r="F19" s="11" t="s">
        <v>470</v>
      </c>
      <c r="G19" s="11" t="s">
        <v>471</v>
      </c>
      <c r="H19" s="11" t="s">
        <v>492</v>
      </c>
      <c r="I19" s="11"/>
      <c r="J19" s="11"/>
      <c r="K19" s="11" t="s">
        <v>462</v>
      </c>
      <c r="L19" s="11" t="s">
        <v>468</v>
      </c>
      <c r="M19" s="11"/>
    </row>
    <row r="20" spans="1:13" ht="43.15" customHeight="1">
      <c r="A20" s="91"/>
      <c r="B20" s="91"/>
      <c r="C20" s="92"/>
      <c r="D20" s="91"/>
      <c r="E20" s="10" t="s">
        <v>453</v>
      </c>
      <c r="F20" s="11" t="s">
        <v>479</v>
      </c>
      <c r="G20" s="11" t="s">
        <v>493</v>
      </c>
      <c r="H20" s="11" t="s">
        <v>467</v>
      </c>
      <c r="I20" s="11"/>
      <c r="J20" s="11"/>
      <c r="K20" s="11" t="s">
        <v>462</v>
      </c>
      <c r="L20" s="11" t="s">
        <v>468</v>
      </c>
      <c r="M20" s="11"/>
    </row>
    <row r="21" spans="1:13" ht="43.15" customHeight="1">
      <c r="A21" s="91"/>
      <c r="B21" s="91"/>
      <c r="C21" s="92"/>
      <c r="D21" s="91"/>
      <c r="E21" s="10" t="s">
        <v>458</v>
      </c>
      <c r="F21" s="11" t="s">
        <v>485</v>
      </c>
      <c r="G21" s="11" t="s">
        <v>494</v>
      </c>
      <c r="H21" s="11" t="s">
        <v>495</v>
      </c>
      <c r="I21" s="11"/>
      <c r="J21" s="11"/>
      <c r="K21" s="11" t="s">
        <v>488</v>
      </c>
      <c r="L21" s="11" t="s">
        <v>463</v>
      </c>
      <c r="M21" s="11"/>
    </row>
    <row r="22" spans="1:13" ht="43.15" customHeight="1">
      <c r="A22" s="91"/>
      <c r="B22" s="91"/>
      <c r="C22" s="92"/>
      <c r="D22" s="91"/>
      <c r="E22" s="10" t="s">
        <v>464</v>
      </c>
      <c r="F22" s="11" t="s">
        <v>465</v>
      </c>
      <c r="G22" s="11" t="s">
        <v>466</v>
      </c>
      <c r="H22" s="11" t="s">
        <v>467</v>
      </c>
      <c r="I22" s="11"/>
      <c r="J22" s="11"/>
      <c r="K22" s="11" t="s">
        <v>462</v>
      </c>
      <c r="L22" s="11" t="s">
        <v>468</v>
      </c>
      <c r="M22" s="11"/>
    </row>
    <row r="23" spans="1:13" ht="43.15" customHeight="1">
      <c r="A23" s="91">
        <v>127020</v>
      </c>
      <c r="B23" s="91" t="s">
        <v>496</v>
      </c>
      <c r="C23" s="92"/>
      <c r="D23" s="91" t="s">
        <v>497</v>
      </c>
      <c r="E23" s="10" t="s">
        <v>469</v>
      </c>
      <c r="F23" s="11" t="s">
        <v>470</v>
      </c>
      <c r="G23" s="11" t="s">
        <v>471</v>
      </c>
      <c r="H23" s="11" t="s">
        <v>467</v>
      </c>
      <c r="I23" s="11"/>
      <c r="J23" s="11"/>
      <c r="K23" s="11" t="s">
        <v>462</v>
      </c>
      <c r="L23" s="11" t="s">
        <v>468</v>
      </c>
      <c r="M23" s="11"/>
    </row>
    <row r="24" spans="1:13" ht="43.15" customHeight="1">
      <c r="A24" s="91"/>
      <c r="B24" s="91"/>
      <c r="C24" s="92"/>
      <c r="D24" s="91"/>
      <c r="E24" s="93" t="s">
        <v>458</v>
      </c>
      <c r="F24" s="11" t="s">
        <v>475</v>
      </c>
      <c r="G24" s="11" t="s">
        <v>498</v>
      </c>
      <c r="H24" s="11" t="s">
        <v>477</v>
      </c>
      <c r="I24" s="11"/>
      <c r="J24" s="11"/>
      <c r="K24" s="11" t="s">
        <v>478</v>
      </c>
      <c r="L24" s="11" t="s">
        <v>463</v>
      </c>
      <c r="M24" s="11"/>
    </row>
    <row r="25" spans="1:13" ht="43.15" customHeight="1">
      <c r="A25" s="91"/>
      <c r="B25" s="91"/>
      <c r="C25" s="92"/>
      <c r="D25" s="91"/>
      <c r="E25" s="93"/>
      <c r="F25" s="11" t="s">
        <v>485</v>
      </c>
      <c r="G25" s="11"/>
      <c r="H25" s="11"/>
      <c r="I25" s="11"/>
      <c r="J25" s="11"/>
      <c r="K25" s="11"/>
      <c r="L25" s="11"/>
      <c r="M25" s="11"/>
    </row>
    <row r="26" spans="1:13" ht="43.15" customHeight="1">
      <c r="A26" s="91"/>
      <c r="B26" s="91"/>
      <c r="C26" s="92"/>
      <c r="D26" s="91"/>
      <c r="E26" s="93"/>
      <c r="F26" s="11" t="s">
        <v>459</v>
      </c>
      <c r="G26" s="11" t="s">
        <v>499</v>
      </c>
      <c r="H26" s="11" t="s">
        <v>467</v>
      </c>
      <c r="I26" s="11"/>
      <c r="J26" s="11"/>
      <c r="K26" s="11" t="s">
        <v>462</v>
      </c>
      <c r="L26" s="11" t="s">
        <v>468</v>
      </c>
      <c r="M26" s="11"/>
    </row>
    <row r="27" spans="1:13" ht="43.15" customHeight="1">
      <c r="A27" s="91"/>
      <c r="B27" s="91"/>
      <c r="C27" s="92"/>
      <c r="D27" s="91"/>
      <c r="E27" s="93" t="s">
        <v>464</v>
      </c>
      <c r="F27" s="11" t="s">
        <v>500</v>
      </c>
      <c r="G27" s="11"/>
      <c r="H27" s="11"/>
      <c r="I27" s="11"/>
      <c r="J27" s="11"/>
      <c r="K27" s="11"/>
      <c r="L27" s="11"/>
      <c r="M27" s="11"/>
    </row>
    <row r="28" spans="1:13" ht="43.15" customHeight="1">
      <c r="A28" s="91"/>
      <c r="B28" s="91"/>
      <c r="C28" s="92"/>
      <c r="D28" s="91"/>
      <c r="E28" s="93"/>
      <c r="F28" s="11" t="s">
        <v>501</v>
      </c>
      <c r="G28" s="11"/>
      <c r="H28" s="11"/>
      <c r="I28" s="11"/>
      <c r="J28" s="11"/>
      <c r="K28" s="11"/>
      <c r="L28" s="11"/>
      <c r="M28" s="11"/>
    </row>
    <row r="29" spans="1:13" ht="43.15" customHeight="1">
      <c r="A29" s="91"/>
      <c r="B29" s="91"/>
      <c r="C29" s="92"/>
      <c r="D29" s="91"/>
      <c r="E29" s="93"/>
      <c r="F29" s="11" t="s">
        <v>465</v>
      </c>
      <c r="G29" s="11" t="s">
        <v>502</v>
      </c>
      <c r="H29" s="11" t="s">
        <v>467</v>
      </c>
      <c r="I29" s="11"/>
      <c r="J29" s="11"/>
      <c r="K29" s="11" t="s">
        <v>462</v>
      </c>
      <c r="L29" s="11" t="s">
        <v>468</v>
      </c>
      <c r="M29" s="11"/>
    </row>
    <row r="30" spans="1:13" ht="43.15" customHeight="1">
      <c r="A30" s="91"/>
      <c r="B30" s="91"/>
      <c r="C30" s="92"/>
      <c r="D30" s="91"/>
      <c r="E30" s="93" t="s">
        <v>453</v>
      </c>
      <c r="F30" s="11" t="s">
        <v>454</v>
      </c>
      <c r="G30" s="11" t="s">
        <v>503</v>
      </c>
      <c r="H30" s="11" t="s">
        <v>504</v>
      </c>
      <c r="I30" s="11"/>
      <c r="J30" s="11"/>
      <c r="K30" s="11" t="s">
        <v>505</v>
      </c>
      <c r="L30" s="11" t="s">
        <v>463</v>
      </c>
      <c r="M30" s="11"/>
    </row>
    <row r="31" spans="1:13" ht="43.15" customHeight="1">
      <c r="A31" s="91"/>
      <c r="B31" s="91"/>
      <c r="C31" s="92"/>
      <c r="D31" s="91"/>
      <c r="E31" s="93"/>
      <c r="F31" s="11" t="s">
        <v>506</v>
      </c>
      <c r="G31" s="11"/>
      <c r="H31" s="11"/>
      <c r="I31" s="11"/>
      <c r="J31" s="11"/>
      <c r="K31" s="11"/>
      <c r="L31" s="11"/>
      <c r="M31" s="11"/>
    </row>
    <row r="32" spans="1:13" ht="43.15" customHeight="1">
      <c r="A32" s="91"/>
      <c r="B32" s="91"/>
      <c r="C32" s="92"/>
      <c r="D32" s="91"/>
      <c r="E32" s="93"/>
      <c r="F32" s="11" t="s">
        <v>479</v>
      </c>
      <c r="G32" s="11"/>
      <c r="H32" s="11"/>
      <c r="I32" s="11"/>
      <c r="J32" s="11"/>
      <c r="K32" s="11"/>
      <c r="L32" s="11"/>
      <c r="M32" s="11"/>
    </row>
    <row r="33" spans="1:13" ht="43.15" customHeight="1">
      <c r="A33" s="91">
        <v>127020</v>
      </c>
      <c r="B33" s="91" t="s">
        <v>507</v>
      </c>
      <c r="C33" s="92">
        <v>1.292</v>
      </c>
      <c r="D33" s="91" t="s">
        <v>508</v>
      </c>
      <c r="E33" s="10" t="s">
        <v>469</v>
      </c>
      <c r="F33" s="11" t="s">
        <v>470</v>
      </c>
      <c r="G33" s="11" t="s">
        <v>509</v>
      </c>
      <c r="H33" s="11" t="s">
        <v>472</v>
      </c>
      <c r="I33" s="11"/>
      <c r="J33" s="11"/>
      <c r="K33" s="11" t="s">
        <v>462</v>
      </c>
      <c r="L33" s="11" t="s">
        <v>468</v>
      </c>
      <c r="M33" s="11"/>
    </row>
    <row r="34" spans="1:13" ht="43.15" customHeight="1">
      <c r="A34" s="91"/>
      <c r="B34" s="91"/>
      <c r="C34" s="92"/>
      <c r="D34" s="91"/>
      <c r="E34" s="10" t="s">
        <v>453</v>
      </c>
      <c r="F34" s="11" t="s">
        <v>479</v>
      </c>
      <c r="G34" s="11" t="s">
        <v>510</v>
      </c>
      <c r="H34" s="11" t="s">
        <v>472</v>
      </c>
      <c r="I34" s="11"/>
      <c r="J34" s="11"/>
      <c r="K34" s="11" t="s">
        <v>462</v>
      </c>
      <c r="L34" s="11" t="s">
        <v>468</v>
      </c>
      <c r="M34" s="11"/>
    </row>
    <row r="35" spans="1:13" ht="43.15" customHeight="1">
      <c r="A35" s="91"/>
      <c r="B35" s="91"/>
      <c r="C35" s="92"/>
      <c r="D35" s="91"/>
      <c r="E35" s="10" t="s">
        <v>458</v>
      </c>
      <c r="F35" s="11" t="s">
        <v>459</v>
      </c>
      <c r="G35" s="11" t="s">
        <v>511</v>
      </c>
      <c r="H35" s="11" t="s">
        <v>482</v>
      </c>
      <c r="I35" s="11"/>
      <c r="J35" s="11"/>
      <c r="K35" s="11" t="s">
        <v>462</v>
      </c>
      <c r="L35" s="11" t="s">
        <v>468</v>
      </c>
      <c r="M35" s="11"/>
    </row>
    <row r="36" spans="1:13" ht="43.15" customHeight="1">
      <c r="A36" s="91"/>
      <c r="B36" s="91"/>
      <c r="C36" s="92"/>
      <c r="D36" s="91"/>
      <c r="E36" s="10" t="s">
        <v>464</v>
      </c>
      <c r="F36" s="11" t="s">
        <v>465</v>
      </c>
      <c r="G36" s="11" t="s">
        <v>466</v>
      </c>
      <c r="H36" s="11" t="s">
        <v>467</v>
      </c>
      <c r="I36" s="11"/>
      <c r="J36" s="11"/>
      <c r="K36" s="11" t="s">
        <v>462</v>
      </c>
      <c r="L36" s="11" t="s">
        <v>468</v>
      </c>
      <c r="M36" s="11"/>
    </row>
    <row r="37" spans="1:13" ht="43.15" customHeight="1">
      <c r="A37" s="91">
        <v>127020</v>
      </c>
      <c r="B37" s="91" t="s">
        <v>512</v>
      </c>
      <c r="C37" s="92"/>
      <c r="D37" s="91" t="s">
        <v>513</v>
      </c>
      <c r="E37" s="10" t="s">
        <v>458</v>
      </c>
      <c r="F37" s="11" t="s">
        <v>485</v>
      </c>
      <c r="G37" s="11" t="s">
        <v>514</v>
      </c>
      <c r="H37" s="11" t="s">
        <v>495</v>
      </c>
      <c r="I37" s="11"/>
      <c r="J37" s="11"/>
      <c r="K37" s="11" t="s">
        <v>488</v>
      </c>
      <c r="L37" s="11" t="s">
        <v>463</v>
      </c>
      <c r="M37" s="11"/>
    </row>
    <row r="38" spans="1:13" ht="43.15" customHeight="1">
      <c r="A38" s="91"/>
      <c r="B38" s="91"/>
      <c r="C38" s="92"/>
      <c r="D38" s="91"/>
      <c r="E38" s="10" t="s">
        <v>453</v>
      </c>
      <c r="F38" s="11" t="s">
        <v>479</v>
      </c>
      <c r="G38" s="11" t="s">
        <v>515</v>
      </c>
      <c r="H38" s="11" t="s">
        <v>456</v>
      </c>
      <c r="I38" s="11"/>
      <c r="J38" s="11"/>
      <c r="K38" s="11" t="s">
        <v>456</v>
      </c>
      <c r="L38" s="11" t="s">
        <v>457</v>
      </c>
      <c r="M38" s="11"/>
    </row>
    <row r="39" spans="1:13" ht="43.15" customHeight="1">
      <c r="A39" s="91"/>
      <c r="B39" s="91"/>
      <c r="C39" s="92"/>
      <c r="D39" s="91"/>
      <c r="E39" s="10" t="s">
        <v>464</v>
      </c>
      <c r="F39" s="11" t="s">
        <v>465</v>
      </c>
      <c r="G39" s="11" t="s">
        <v>466</v>
      </c>
      <c r="H39" s="11" t="s">
        <v>467</v>
      </c>
      <c r="I39" s="11"/>
      <c r="J39" s="11"/>
      <c r="K39" s="11" t="s">
        <v>462</v>
      </c>
      <c r="L39" s="11" t="s">
        <v>468</v>
      </c>
      <c r="M39" s="11"/>
    </row>
    <row r="40" spans="1:13" ht="43.15" customHeight="1">
      <c r="A40" s="91"/>
      <c r="B40" s="91"/>
      <c r="C40" s="92"/>
      <c r="D40" s="91"/>
      <c r="E40" s="10" t="s">
        <v>469</v>
      </c>
      <c r="F40" s="11" t="s">
        <v>470</v>
      </c>
      <c r="G40" s="11" t="s">
        <v>471</v>
      </c>
      <c r="H40" s="11" t="s">
        <v>492</v>
      </c>
      <c r="I40" s="11"/>
      <c r="J40" s="11"/>
      <c r="K40" s="11" t="s">
        <v>462</v>
      </c>
      <c r="L40" s="11" t="s">
        <v>457</v>
      </c>
      <c r="M40" s="11"/>
    </row>
    <row r="41" spans="1:13" ht="43.15" customHeight="1">
      <c r="A41" s="91">
        <v>127020</v>
      </c>
      <c r="B41" s="91" t="s">
        <v>516</v>
      </c>
      <c r="C41" s="92">
        <v>16.9238</v>
      </c>
      <c r="D41" s="91" t="s">
        <v>517</v>
      </c>
      <c r="E41" s="10" t="s">
        <v>469</v>
      </c>
      <c r="F41" s="11" t="s">
        <v>470</v>
      </c>
      <c r="G41" s="11" t="s">
        <v>471</v>
      </c>
      <c r="H41" s="11" t="s">
        <v>472</v>
      </c>
      <c r="I41" s="11"/>
      <c r="J41" s="11"/>
      <c r="K41" s="11" t="s">
        <v>462</v>
      </c>
      <c r="L41" s="11" t="s">
        <v>468</v>
      </c>
      <c r="M41" s="11"/>
    </row>
    <row r="42" spans="1:13" ht="43.15" customHeight="1">
      <c r="A42" s="91"/>
      <c r="B42" s="91"/>
      <c r="C42" s="92"/>
      <c r="D42" s="91"/>
      <c r="E42" s="10" t="s">
        <v>458</v>
      </c>
      <c r="F42" s="11" t="s">
        <v>475</v>
      </c>
      <c r="G42" s="11" t="s">
        <v>518</v>
      </c>
      <c r="H42" s="11" t="s">
        <v>477</v>
      </c>
      <c r="I42" s="11"/>
      <c r="J42" s="11"/>
      <c r="K42" s="11" t="s">
        <v>478</v>
      </c>
      <c r="L42" s="11" t="s">
        <v>457</v>
      </c>
      <c r="M42" s="11"/>
    </row>
    <row r="43" spans="1:13" ht="43.15" customHeight="1">
      <c r="A43" s="91"/>
      <c r="B43" s="91"/>
      <c r="C43" s="92"/>
      <c r="D43" s="91"/>
      <c r="E43" s="10" t="s">
        <v>464</v>
      </c>
      <c r="F43" s="11" t="s">
        <v>465</v>
      </c>
      <c r="G43" s="11" t="s">
        <v>466</v>
      </c>
      <c r="H43" s="11" t="s">
        <v>472</v>
      </c>
      <c r="I43" s="11"/>
      <c r="J43" s="11"/>
      <c r="K43" s="11" t="s">
        <v>462</v>
      </c>
      <c r="L43" s="11" t="s">
        <v>468</v>
      </c>
      <c r="M43" s="11"/>
    </row>
    <row r="44" spans="1:13" ht="43.15" customHeight="1">
      <c r="A44" s="91"/>
      <c r="B44" s="91"/>
      <c r="C44" s="92"/>
      <c r="D44" s="91"/>
      <c r="E44" s="10" t="s">
        <v>453</v>
      </c>
      <c r="F44" s="11" t="s">
        <v>479</v>
      </c>
      <c r="G44" s="11" t="s">
        <v>480</v>
      </c>
      <c r="H44" s="11" t="s">
        <v>461</v>
      </c>
      <c r="I44" s="11"/>
      <c r="J44" s="11"/>
      <c r="K44" s="11" t="s">
        <v>462</v>
      </c>
      <c r="L44" s="11" t="s">
        <v>463</v>
      </c>
      <c r="M44" s="11"/>
    </row>
    <row r="45" spans="1:13" ht="43.15" customHeight="1">
      <c r="A45" s="91">
        <v>127020</v>
      </c>
      <c r="B45" s="91" t="s">
        <v>519</v>
      </c>
      <c r="C45" s="92"/>
      <c r="D45" s="91" t="s">
        <v>520</v>
      </c>
      <c r="E45" s="10" t="s">
        <v>469</v>
      </c>
      <c r="F45" s="11" t="s">
        <v>470</v>
      </c>
      <c r="G45" s="11" t="s">
        <v>471</v>
      </c>
      <c r="H45" s="11" t="s">
        <v>492</v>
      </c>
      <c r="I45" s="11"/>
      <c r="J45" s="11"/>
      <c r="K45" s="11" t="s">
        <v>462</v>
      </c>
      <c r="L45" s="11" t="s">
        <v>468</v>
      </c>
      <c r="M45" s="11"/>
    </row>
    <row r="46" spans="1:13" ht="43.15" customHeight="1">
      <c r="A46" s="91"/>
      <c r="B46" s="91"/>
      <c r="C46" s="92"/>
      <c r="D46" s="91"/>
      <c r="E46" s="10" t="s">
        <v>453</v>
      </c>
      <c r="F46" s="11" t="s">
        <v>454</v>
      </c>
      <c r="G46" s="11" t="s">
        <v>521</v>
      </c>
      <c r="H46" s="11" t="s">
        <v>456</v>
      </c>
      <c r="I46" s="11"/>
      <c r="J46" s="11"/>
      <c r="K46" s="11" t="s">
        <v>456</v>
      </c>
      <c r="L46" s="11" t="s">
        <v>457</v>
      </c>
      <c r="M46" s="11"/>
    </row>
    <row r="47" spans="1:13" ht="43.15" customHeight="1">
      <c r="A47" s="91"/>
      <c r="B47" s="91"/>
      <c r="C47" s="92"/>
      <c r="D47" s="91"/>
      <c r="E47" s="10" t="s">
        <v>464</v>
      </c>
      <c r="F47" s="11" t="s">
        <v>465</v>
      </c>
      <c r="G47" s="11" t="s">
        <v>466</v>
      </c>
      <c r="H47" s="11" t="s">
        <v>482</v>
      </c>
      <c r="I47" s="11"/>
      <c r="J47" s="11"/>
      <c r="K47" s="11" t="s">
        <v>462</v>
      </c>
      <c r="L47" s="11" t="s">
        <v>468</v>
      </c>
      <c r="M47" s="11"/>
    </row>
    <row r="48" spans="1:13" ht="43.15" customHeight="1">
      <c r="A48" s="91"/>
      <c r="B48" s="91"/>
      <c r="C48" s="92"/>
      <c r="D48" s="91"/>
      <c r="E48" s="10" t="s">
        <v>458</v>
      </c>
      <c r="F48" s="11" t="s">
        <v>475</v>
      </c>
      <c r="G48" s="11" t="s">
        <v>522</v>
      </c>
      <c r="H48" s="11" t="s">
        <v>461</v>
      </c>
      <c r="I48" s="11"/>
      <c r="J48" s="11"/>
      <c r="K48" s="11" t="s">
        <v>462</v>
      </c>
      <c r="L48" s="11" t="s">
        <v>463</v>
      </c>
      <c r="M48" s="11"/>
    </row>
    <row r="49" spans="1:13" ht="43.15" customHeight="1">
      <c r="A49" s="91">
        <v>127020</v>
      </c>
      <c r="B49" s="91" t="s">
        <v>523</v>
      </c>
      <c r="C49" s="92"/>
      <c r="D49" s="91" t="s">
        <v>524</v>
      </c>
      <c r="E49" s="10" t="s">
        <v>469</v>
      </c>
      <c r="F49" s="11" t="s">
        <v>470</v>
      </c>
      <c r="G49" s="11" t="s">
        <v>471</v>
      </c>
      <c r="H49" s="11" t="s">
        <v>482</v>
      </c>
      <c r="I49" s="11"/>
      <c r="J49" s="11"/>
      <c r="K49" s="11" t="s">
        <v>462</v>
      </c>
      <c r="L49" s="11" t="s">
        <v>468</v>
      </c>
      <c r="M49" s="11"/>
    </row>
    <row r="50" spans="1:13" ht="43.15" customHeight="1">
      <c r="A50" s="91"/>
      <c r="B50" s="91"/>
      <c r="C50" s="92"/>
      <c r="D50" s="91"/>
      <c r="E50" s="10" t="s">
        <v>464</v>
      </c>
      <c r="F50" s="11" t="s">
        <v>465</v>
      </c>
      <c r="G50" s="11" t="s">
        <v>466</v>
      </c>
      <c r="H50" s="11" t="s">
        <v>467</v>
      </c>
      <c r="I50" s="11"/>
      <c r="J50" s="11"/>
      <c r="K50" s="11" t="s">
        <v>462</v>
      </c>
      <c r="L50" s="11" t="s">
        <v>468</v>
      </c>
      <c r="M50" s="11"/>
    </row>
    <row r="51" spans="1:13" ht="43.15" customHeight="1">
      <c r="A51" s="91"/>
      <c r="B51" s="91"/>
      <c r="C51" s="92"/>
      <c r="D51" s="91"/>
      <c r="E51" s="10" t="s">
        <v>458</v>
      </c>
      <c r="F51" s="11" t="s">
        <v>459</v>
      </c>
      <c r="G51" s="11" t="s">
        <v>525</v>
      </c>
      <c r="H51" s="11" t="s">
        <v>526</v>
      </c>
      <c r="I51" s="11"/>
      <c r="J51" s="11"/>
      <c r="K51" s="11" t="s">
        <v>527</v>
      </c>
      <c r="L51" s="11" t="s">
        <v>463</v>
      </c>
      <c r="M51" s="11"/>
    </row>
    <row r="52" spans="1:13" ht="43.15" customHeight="1">
      <c r="A52" s="91"/>
      <c r="B52" s="91"/>
      <c r="C52" s="92"/>
      <c r="D52" s="91"/>
      <c r="E52" s="10" t="s">
        <v>453</v>
      </c>
      <c r="F52" s="11" t="s">
        <v>479</v>
      </c>
      <c r="G52" s="11" t="s">
        <v>528</v>
      </c>
      <c r="H52" s="11" t="s">
        <v>461</v>
      </c>
      <c r="I52" s="11"/>
      <c r="J52" s="11"/>
      <c r="K52" s="11" t="s">
        <v>462</v>
      </c>
      <c r="L52" s="11" t="s">
        <v>463</v>
      </c>
      <c r="M52" s="11"/>
    </row>
    <row r="53" spans="1:13" ht="43.15" customHeight="1">
      <c r="A53" s="91">
        <v>127020</v>
      </c>
      <c r="B53" s="91" t="s">
        <v>529</v>
      </c>
      <c r="C53" s="92"/>
      <c r="D53" s="91" t="s">
        <v>530</v>
      </c>
      <c r="E53" s="10" t="s">
        <v>453</v>
      </c>
      <c r="F53" s="11" t="s">
        <v>479</v>
      </c>
      <c r="G53" s="11" t="s">
        <v>531</v>
      </c>
      <c r="H53" s="11" t="s">
        <v>472</v>
      </c>
      <c r="I53" s="11"/>
      <c r="J53" s="11"/>
      <c r="K53" s="11" t="s">
        <v>462</v>
      </c>
      <c r="L53" s="11" t="s">
        <v>468</v>
      </c>
      <c r="M53" s="11"/>
    </row>
    <row r="54" spans="1:13" ht="43.15" customHeight="1">
      <c r="A54" s="91"/>
      <c r="B54" s="91"/>
      <c r="C54" s="92"/>
      <c r="D54" s="91"/>
      <c r="E54" s="10" t="s">
        <v>458</v>
      </c>
      <c r="F54" s="11" t="s">
        <v>485</v>
      </c>
      <c r="G54" s="11" t="s">
        <v>532</v>
      </c>
      <c r="H54" s="11" t="s">
        <v>533</v>
      </c>
      <c r="I54" s="11"/>
      <c r="J54" s="11"/>
      <c r="K54" s="11" t="s">
        <v>527</v>
      </c>
      <c r="L54" s="11" t="s">
        <v>463</v>
      </c>
      <c r="M54" s="11"/>
    </row>
    <row r="55" spans="1:13" ht="43.15" customHeight="1">
      <c r="A55" s="91"/>
      <c r="B55" s="91"/>
      <c r="C55" s="92"/>
      <c r="D55" s="91"/>
      <c r="E55" s="10" t="s">
        <v>464</v>
      </c>
      <c r="F55" s="11" t="s">
        <v>465</v>
      </c>
      <c r="G55" s="11" t="s">
        <v>466</v>
      </c>
      <c r="H55" s="11" t="s">
        <v>467</v>
      </c>
      <c r="I55" s="11"/>
      <c r="J55" s="11"/>
      <c r="K55" s="11" t="s">
        <v>462</v>
      </c>
      <c r="L55" s="11" t="s">
        <v>468</v>
      </c>
      <c r="M55" s="11"/>
    </row>
    <row r="56" spans="1:13" ht="43.15" customHeight="1">
      <c r="A56" s="91"/>
      <c r="B56" s="91"/>
      <c r="C56" s="92"/>
      <c r="D56" s="91"/>
      <c r="E56" s="10" t="s">
        <v>469</v>
      </c>
      <c r="F56" s="11" t="s">
        <v>470</v>
      </c>
      <c r="G56" s="11" t="s">
        <v>471</v>
      </c>
      <c r="H56" s="11" t="s">
        <v>472</v>
      </c>
      <c r="I56" s="11"/>
      <c r="J56" s="11"/>
      <c r="K56" s="11" t="s">
        <v>462</v>
      </c>
      <c r="L56" s="11" t="s">
        <v>468</v>
      </c>
      <c r="M56" s="11"/>
    </row>
  </sheetData>
  <mergeCells count="55">
    <mergeCell ref="E24:E26"/>
    <mergeCell ref="E27:E29"/>
    <mergeCell ref="E30:E32"/>
    <mergeCell ref="C53:C56"/>
    <mergeCell ref="D4:D5"/>
    <mergeCell ref="D7:D10"/>
    <mergeCell ref="D11:D14"/>
    <mergeCell ref="D15:D18"/>
    <mergeCell ref="D19:D22"/>
    <mergeCell ref="D23:D32"/>
    <mergeCell ref="D33:D36"/>
    <mergeCell ref="D37:D40"/>
    <mergeCell ref="D41:D44"/>
    <mergeCell ref="D45:D48"/>
    <mergeCell ref="D49:D52"/>
    <mergeCell ref="D53:D56"/>
    <mergeCell ref="C33:C36"/>
    <mergeCell ref="C37:C40"/>
    <mergeCell ref="C41:C44"/>
    <mergeCell ref="C45:C48"/>
    <mergeCell ref="C49:C52"/>
    <mergeCell ref="C7:C10"/>
    <mergeCell ref="C11:C14"/>
    <mergeCell ref="C15:C18"/>
    <mergeCell ref="C19:C22"/>
    <mergeCell ref="C23:C32"/>
    <mergeCell ref="A53:A56"/>
    <mergeCell ref="B4:B5"/>
    <mergeCell ref="B7:B10"/>
    <mergeCell ref="B11:B14"/>
    <mergeCell ref="B15:B18"/>
    <mergeCell ref="B19:B22"/>
    <mergeCell ref="B23:B32"/>
    <mergeCell ref="B33:B36"/>
    <mergeCell ref="B37:B40"/>
    <mergeCell ref="B41:B44"/>
    <mergeCell ref="B45:B48"/>
    <mergeCell ref="B49:B52"/>
    <mergeCell ref="B53:B56"/>
    <mergeCell ref="A33:A36"/>
    <mergeCell ref="A37:A40"/>
    <mergeCell ref="A41:A44"/>
    <mergeCell ref="A45:A48"/>
    <mergeCell ref="A49:A52"/>
    <mergeCell ref="A7:A10"/>
    <mergeCell ref="A11:A14"/>
    <mergeCell ref="A15:A18"/>
    <mergeCell ref="A19:A22"/>
    <mergeCell ref="A23:A32"/>
    <mergeCell ref="C2:M2"/>
    <mergeCell ref="A3:K3"/>
    <mergeCell ref="L3:M3"/>
    <mergeCell ref="E4:M4"/>
    <mergeCell ref="A4:A5"/>
    <mergeCell ref="C4:C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dimension ref="A1:S16"/>
  <sheetViews>
    <sheetView workbookViewId="0">
      <selection activeCell="K5" sqref="K5:S6"/>
    </sheetView>
  </sheetViews>
  <sheetFormatPr defaultColWidth="10" defaultRowHeight="13.5"/>
  <cols>
    <col min="1" max="1" width="12.875" customWidth="1"/>
    <col min="2" max="2" width="25.5" customWidth="1"/>
    <col min="3" max="3" width="9.75" customWidth="1"/>
    <col min="4" max="4" width="12.875" customWidth="1"/>
    <col min="5" max="6" width="9.75" customWidth="1"/>
    <col min="7" max="7" width="9.375" customWidth="1"/>
    <col min="8" max="8" width="8.875" customWidth="1"/>
    <col min="9" max="9" width="9.75" customWidth="1"/>
    <col min="10" max="10" width="50.375" customWidth="1"/>
    <col min="11" max="11" width="9.75" customWidth="1"/>
    <col min="12" max="12" width="16.125" customWidth="1"/>
    <col min="13" max="13" width="16.875" customWidth="1"/>
    <col min="14" max="15" width="9.75" customWidth="1"/>
    <col min="16" max="16" width="15.875" customWidth="1"/>
    <col min="17" max="17" width="20.375" customWidth="1"/>
    <col min="18" max="18" width="16.75" customWidth="1"/>
    <col min="19" max="19" width="15.75" customWidth="1"/>
    <col min="20" max="20" width="9.75" customWidth="1"/>
  </cols>
  <sheetData>
    <row r="1" spans="1:19">
      <c r="S1" t="s">
        <v>534</v>
      </c>
    </row>
    <row r="2" spans="1:19" ht="42.2" customHeight="1">
      <c r="A2" s="94" t="s">
        <v>535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ht="23.25" customHeight="1">
      <c r="A3" s="95" t="s">
        <v>31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</row>
    <row r="4" spans="1:19" ht="16.350000000000001" customHeight="1">
      <c r="A4" s="1"/>
      <c r="B4" s="1"/>
      <c r="C4" s="1"/>
      <c r="D4" s="1"/>
      <c r="E4" s="1"/>
      <c r="F4" s="1"/>
      <c r="G4" s="1"/>
      <c r="H4" s="1"/>
      <c r="I4" s="1"/>
      <c r="J4" s="1"/>
      <c r="Q4" s="90" t="s">
        <v>32</v>
      </c>
      <c r="R4" s="90"/>
      <c r="S4" s="90"/>
    </row>
    <row r="5" spans="1:19" ht="29.25" customHeight="1">
      <c r="A5" s="96" t="s">
        <v>397</v>
      </c>
      <c r="B5" s="96" t="s">
        <v>398</v>
      </c>
      <c r="C5" s="96" t="s">
        <v>536</v>
      </c>
      <c r="D5" s="96"/>
      <c r="E5" s="96"/>
      <c r="F5" s="96"/>
      <c r="G5" s="96"/>
      <c r="H5" s="96"/>
      <c r="I5" s="96"/>
      <c r="J5" s="96" t="s">
        <v>537</v>
      </c>
      <c r="K5" s="100" t="s">
        <v>538</v>
      </c>
      <c r="L5" s="100"/>
      <c r="M5" s="100"/>
      <c r="N5" s="100"/>
      <c r="O5" s="100"/>
      <c r="P5" s="100"/>
      <c r="Q5" s="100"/>
      <c r="R5" s="100"/>
      <c r="S5" s="100"/>
    </row>
    <row r="6" spans="1:19" ht="32.85" customHeight="1">
      <c r="A6" s="96"/>
      <c r="B6" s="96"/>
      <c r="C6" s="96" t="s">
        <v>439</v>
      </c>
      <c r="D6" s="96" t="s">
        <v>539</v>
      </c>
      <c r="E6" s="96"/>
      <c r="F6" s="96"/>
      <c r="G6" s="96"/>
      <c r="H6" s="96" t="s">
        <v>540</v>
      </c>
      <c r="I6" s="96"/>
      <c r="J6" s="96"/>
      <c r="K6" s="100"/>
      <c r="L6" s="100"/>
      <c r="M6" s="100"/>
      <c r="N6" s="100"/>
      <c r="O6" s="100"/>
      <c r="P6" s="100"/>
      <c r="Q6" s="100"/>
      <c r="R6" s="100"/>
      <c r="S6" s="100"/>
    </row>
    <row r="7" spans="1:19" ht="38.85" customHeight="1">
      <c r="A7" s="96"/>
      <c r="B7" s="96"/>
      <c r="C7" s="96"/>
      <c r="D7" s="2" t="s">
        <v>139</v>
      </c>
      <c r="E7" s="2" t="s">
        <v>541</v>
      </c>
      <c r="F7" s="2" t="s">
        <v>143</v>
      </c>
      <c r="G7" s="2" t="s">
        <v>542</v>
      </c>
      <c r="H7" s="2" t="s">
        <v>161</v>
      </c>
      <c r="I7" s="2" t="s">
        <v>162</v>
      </c>
      <c r="J7" s="96"/>
      <c r="K7" s="2" t="s">
        <v>442</v>
      </c>
      <c r="L7" s="2" t="s">
        <v>443</v>
      </c>
      <c r="M7" s="2" t="s">
        <v>444</v>
      </c>
      <c r="N7" s="2" t="s">
        <v>449</v>
      </c>
      <c r="O7" s="2" t="s">
        <v>445</v>
      </c>
      <c r="P7" s="2" t="s">
        <v>543</v>
      </c>
      <c r="Q7" s="2" t="s">
        <v>544</v>
      </c>
      <c r="R7" s="2" t="s">
        <v>545</v>
      </c>
      <c r="S7" s="2" t="s">
        <v>450</v>
      </c>
    </row>
    <row r="8" spans="1:19" ht="19.5" customHeight="1">
      <c r="A8" s="97">
        <v>127020</v>
      </c>
      <c r="B8" s="97" t="s">
        <v>156</v>
      </c>
      <c r="C8" s="98">
        <v>1171.8900000000001</v>
      </c>
      <c r="D8" s="98">
        <v>1171.8900000000001</v>
      </c>
      <c r="E8" s="98"/>
      <c r="F8" s="98"/>
      <c r="G8" s="98"/>
      <c r="H8" s="98">
        <v>1039.7058</v>
      </c>
      <c r="I8" s="98">
        <v>132.18049999999999</v>
      </c>
      <c r="J8" s="97" t="s">
        <v>546</v>
      </c>
      <c r="K8" s="99" t="s">
        <v>458</v>
      </c>
      <c r="L8" s="3" t="s">
        <v>547</v>
      </c>
      <c r="M8" s="4" t="s">
        <v>548</v>
      </c>
      <c r="N8" s="4"/>
      <c r="O8" s="4" t="s">
        <v>549</v>
      </c>
      <c r="P8" s="4"/>
      <c r="Q8" s="4" t="s">
        <v>550</v>
      </c>
      <c r="R8" s="4" t="s">
        <v>463</v>
      </c>
      <c r="S8" s="4"/>
    </row>
    <row r="9" spans="1:19" ht="19.5" customHeight="1">
      <c r="A9" s="97"/>
      <c r="B9" s="97"/>
      <c r="C9" s="98"/>
      <c r="D9" s="98"/>
      <c r="E9" s="98"/>
      <c r="F9" s="98"/>
      <c r="G9" s="98"/>
      <c r="H9" s="98"/>
      <c r="I9" s="98"/>
      <c r="J9" s="97"/>
      <c r="K9" s="99"/>
      <c r="L9" s="3" t="s">
        <v>551</v>
      </c>
      <c r="M9" s="4" t="s">
        <v>552</v>
      </c>
      <c r="N9" s="4"/>
      <c r="O9" s="4" t="s">
        <v>472</v>
      </c>
      <c r="P9" s="4"/>
      <c r="Q9" s="4" t="s">
        <v>553</v>
      </c>
      <c r="R9" s="4" t="s">
        <v>463</v>
      </c>
      <c r="S9" s="4"/>
    </row>
    <row r="10" spans="1:19" ht="19.5" customHeight="1">
      <c r="A10" s="97"/>
      <c r="B10" s="97"/>
      <c r="C10" s="98"/>
      <c r="D10" s="98"/>
      <c r="E10" s="98"/>
      <c r="F10" s="98"/>
      <c r="G10" s="98"/>
      <c r="H10" s="98"/>
      <c r="I10" s="98"/>
      <c r="J10" s="97"/>
      <c r="K10" s="99"/>
      <c r="L10" s="3" t="s">
        <v>554</v>
      </c>
      <c r="M10" s="4" t="s">
        <v>555</v>
      </c>
      <c r="N10" s="4"/>
      <c r="O10" s="4" t="s">
        <v>477</v>
      </c>
      <c r="P10" s="4"/>
      <c r="Q10" s="4" t="s">
        <v>478</v>
      </c>
      <c r="R10" s="4" t="s">
        <v>463</v>
      </c>
      <c r="S10" s="4"/>
    </row>
    <row r="11" spans="1:19" ht="19.5" customHeight="1">
      <c r="A11" s="97"/>
      <c r="B11" s="97"/>
      <c r="C11" s="98"/>
      <c r="D11" s="98"/>
      <c r="E11" s="98"/>
      <c r="F11" s="98"/>
      <c r="G11" s="98"/>
      <c r="H11" s="98"/>
      <c r="I11" s="98"/>
      <c r="J11" s="97"/>
      <c r="K11" s="99"/>
      <c r="L11" s="3" t="s">
        <v>464</v>
      </c>
      <c r="M11" s="4" t="s">
        <v>556</v>
      </c>
      <c r="N11" s="4"/>
      <c r="O11" s="4" t="s">
        <v>557</v>
      </c>
      <c r="P11" s="4"/>
      <c r="Q11" s="4" t="s">
        <v>557</v>
      </c>
      <c r="R11" s="4" t="s">
        <v>457</v>
      </c>
      <c r="S11" s="4"/>
    </row>
    <row r="12" spans="1:19" ht="19.5" customHeight="1">
      <c r="A12" s="97"/>
      <c r="B12" s="97"/>
      <c r="C12" s="98"/>
      <c r="D12" s="98"/>
      <c r="E12" s="98"/>
      <c r="F12" s="98"/>
      <c r="G12" s="98"/>
      <c r="H12" s="98"/>
      <c r="I12" s="98"/>
      <c r="J12" s="97"/>
      <c r="K12" s="99" t="s">
        <v>558</v>
      </c>
      <c r="L12" s="3" t="s">
        <v>506</v>
      </c>
      <c r="M12" s="4" t="s">
        <v>559</v>
      </c>
      <c r="N12" s="4"/>
      <c r="O12" s="4" t="s">
        <v>557</v>
      </c>
      <c r="P12" s="4"/>
      <c r="Q12" s="4" t="s">
        <v>557</v>
      </c>
      <c r="R12" s="4" t="s">
        <v>457</v>
      </c>
      <c r="S12" s="4"/>
    </row>
    <row r="13" spans="1:19" ht="19.5" customHeight="1">
      <c r="A13" s="97"/>
      <c r="B13" s="97"/>
      <c r="C13" s="98"/>
      <c r="D13" s="98"/>
      <c r="E13" s="98"/>
      <c r="F13" s="98"/>
      <c r="G13" s="98"/>
      <c r="H13" s="98"/>
      <c r="I13" s="98"/>
      <c r="J13" s="97"/>
      <c r="K13" s="99"/>
      <c r="L13" s="3" t="s">
        <v>479</v>
      </c>
      <c r="M13" s="4" t="s">
        <v>560</v>
      </c>
      <c r="N13" s="4"/>
      <c r="O13" s="4" t="s">
        <v>561</v>
      </c>
      <c r="P13" s="4"/>
      <c r="Q13" s="4" t="s">
        <v>561</v>
      </c>
      <c r="R13" s="4" t="s">
        <v>457</v>
      </c>
      <c r="S13" s="4"/>
    </row>
    <row r="14" spans="1:19" ht="19.5" customHeight="1">
      <c r="A14" s="97"/>
      <c r="B14" s="97"/>
      <c r="C14" s="98"/>
      <c r="D14" s="98"/>
      <c r="E14" s="98"/>
      <c r="F14" s="98"/>
      <c r="G14" s="98"/>
      <c r="H14" s="98"/>
      <c r="I14" s="98"/>
      <c r="J14" s="97"/>
      <c r="K14" s="99"/>
      <c r="L14" s="3" t="s">
        <v>454</v>
      </c>
      <c r="M14" s="4" t="s">
        <v>562</v>
      </c>
      <c r="N14" s="4"/>
      <c r="O14" s="4" t="s">
        <v>467</v>
      </c>
      <c r="P14" s="4"/>
      <c r="Q14" s="4" t="s">
        <v>553</v>
      </c>
      <c r="R14" s="4" t="s">
        <v>463</v>
      </c>
      <c r="S14" s="4"/>
    </row>
    <row r="15" spans="1:19" ht="19.5" customHeight="1">
      <c r="A15" s="97"/>
      <c r="B15" s="97"/>
      <c r="C15" s="98"/>
      <c r="D15" s="98"/>
      <c r="E15" s="98"/>
      <c r="F15" s="98"/>
      <c r="G15" s="98"/>
      <c r="H15" s="98"/>
      <c r="I15" s="98"/>
      <c r="J15" s="97"/>
      <c r="K15" s="99"/>
      <c r="L15" s="3" t="s">
        <v>563</v>
      </c>
      <c r="M15" s="4" t="s">
        <v>564</v>
      </c>
      <c r="N15" s="4"/>
      <c r="O15" s="4" t="s">
        <v>461</v>
      </c>
      <c r="P15" s="4"/>
      <c r="Q15" s="4" t="s">
        <v>553</v>
      </c>
      <c r="R15" s="4" t="s">
        <v>463</v>
      </c>
      <c r="S15" s="4"/>
    </row>
    <row r="16" spans="1:19" ht="19.5" customHeight="1">
      <c r="A16" s="97"/>
      <c r="B16" s="97"/>
      <c r="C16" s="98"/>
      <c r="D16" s="98"/>
      <c r="E16" s="98"/>
      <c r="F16" s="98"/>
      <c r="G16" s="98"/>
      <c r="H16" s="98"/>
      <c r="I16" s="98"/>
      <c r="J16" s="97"/>
      <c r="K16" s="3" t="s">
        <v>469</v>
      </c>
      <c r="L16" s="3" t="s">
        <v>470</v>
      </c>
      <c r="M16" s="4" t="s">
        <v>565</v>
      </c>
      <c r="N16" s="4"/>
      <c r="O16" s="4" t="s">
        <v>482</v>
      </c>
      <c r="P16" s="4"/>
      <c r="Q16" s="4" t="s">
        <v>553</v>
      </c>
      <c r="R16" s="4" t="s">
        <v>463</v>
      </c>
      <c r="S16" s="4"/>
    </row>
  </sheetData>
  <mergeCells count="23">
    <mergeCell ref="I8:I16"/>
    <mergeCell ref="J5:J7"/>
    <mergeCell ref="J8:J16"/>
    <mergeCell ref="K8:K11"/>
    <mergeCell ref="K12:K15"/>
    <mergeCell ref="K5:S6"/>
    <mergeCell ref="D8:D16"/>
    <mergeCell ref="E8:E16"/>
    <mergeCell ref="F8:F16"/>
    <mergeCell ref="G8:G16"/>
    <mergeCell ref="H8:H16"/>
    <mergeCell ref="A8:A16"/>
    <mergeCell ref="B5:B7"/>
    <mergeCell ref="B8:B16"/>
    <mergeCell ref="C6:C7"/>
    <mergeCell ref="C8:C16"/>
    <mergeCell ref="A2:S2"/>
    <mergeCell ref="A3:S3"/>
    <mergeCell ref="Q4:S4"/>
    <mergeCell ref="C5:I5"/>
    <mergeCell ref="D6:G6"/>
    <mergeCell ref="H6:I6"/>
    <mergeCell ref="A5:A7"/>
  </mergeCells>
  <phoneticPr fontId="17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8部门一般公共预算基本支出表（纵向）</vt:lpstr>
      <vt:lpstr>9部门一般公共预算基本支出表（横向）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 </vt:lpstr>
      <vt:lpstr>24整体支出绩效目标表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2023-05-31T01:10:00Z</dcterms:created>
  <dcterms:modified xsi:type="dcterms:W3CDTF">2023-10-06T09:29:08Z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260C3695DE114485A58AD5ECF093FC43_13</vt:lpwstr>
  </property>
  <property fmtid="{D5CDD505-2E9C-101B-9397-08002B2CF9AE}" pid="3" name="KSOProductBuildVer">
    <vt:lpwstr>2052-12.1.0.15374</vt:lpwstr>
  </property>
</Properties>
</file>